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<sst xmlns="http://schemas.openxmlformats.org/spreadsheetml/2006/main" count="587" uniqueCount="267">
  <si>
    <t>EAN-Code</t>
  </si>
  <si>
    <t>Art.Nr.</t>
  </si>
  <si>
    <t>Bezeichnung 1</t>
  </si>
  <si>
    <t>Bezeichnung 2</t>
  </si>
  <si>
    <t>Einzel-abnahme</t>
  </si>
  <si>
    <t>Abnahme ganzer VPE</t>
  </si>
  <si>
    <t>VPE / Karton</t>
  </si>
  <si>
    <t>Rabatt-
gruppe</t>
  </si>
  <si>
    <t>Spannungsprüfer</t>
  </si>
  <si>
    <t>€ exkl. MwSt.</t>
  </si>
  <si>
    <t>je</t>
  </si>
  <si>
    <t>Menge</t>
  </si>
  <si>
    <t>VPE</t>
  </si>
  <si>
    <t>Spalte7</t>
  </si>
  <si>
    <t>Rabatt</t>
  </si>
  <si>
    <t>Spalte1</t>
  </si>
  <si>
    <t>Spalte2</t>
  </si>
  <si>
    <t>Spalte3</t>
  </si>
  <si>
    <t>Spalte4</t>
  </si>
  <si>
    <t>PAN PSD140TR</t>
  </si>
  <si>
    <t>STK</t>
  </si>
  <si>
    <t>MP</t>
  </si>
  <si>
    <t>PAN PSD190TR</t>
  </si>
  <si>
    <t>PAN PSD150</t>
  </si>
  <si>
    <t>PAN PSD190</t>
  </si>
  <si>
    <t>PAN 2000</t>
  </si>
  <si>
    <t>PAN MAGNETFINDER</t>
  </si>
  <si>
    <t>Signalton + LED-Taschenlampe</t>
  </si>
  <si>
    <t>PAN Volttester 400</t>
  </si>
  <si>
    <t>6 ‐ 400V AC/DC</t>
  </si>
  <si>
    <t>PAN Volttester 400 FI</t>
  </si>
  <si>
    <t>6‐400V AC/DC + 30mA FI‐Test</t>
  </si>
  <si>
    <t>PAN MV-690A</t>
  </si>
  <si>
    <t>PAN MV-690B</t>
  </si>
  <si>
    <t>Spalte5</t>
  </si>
  <si>
    <t>Spalte6</t>
  </si>
  <si>
    <t>Spalte8</t>
  </si>
  <si>
    <t>Spalte9</t>
  </si>
  <si>
    <t>Spalte10</t>
  </si>
  <si>
    <t>Spalte11</t>
  </si>
  <si>
    <t>PAN Micrometer</t>
  </si>
  <si>
    <t>PAN Minimeter</t>
  </si>
  <si>
    <t>PAN Profimeter</t>
  </si>
  <si>
    <t>PAN 111</t>
  </si>
  <si>
    <t>PAN 118</t>
  </si>
  <si>
    <t>PAN Multistift</t>
  </si>
  <si>
    <t>Profi - Digitalmultimeter</t>
  </si>
  <si>
    <t>Bezeichnung 3</t>
  </si>
  <si>
    <t>Bezeichnung 4</t>
  </si>
  <si>
    <t>#WERT!</t>
  </si>
  <si>
    <t>PAN 187LCR</t>
  </si>
  <si>
    <t>PAN 189 USB</t>
  </si>
  <si>
    <t>PAN OSCIMETER</t>
  </si>
  <si>
    <t>PAN LAN1</t>
  </si>
  <si>
    <t>PAN KABELFINDER</t>
  </si>
  <si>
    <t>PAN 120</t>
  </si>
  <si>
    <t>PAN 124</t>
  </si>
  <si>
    <t>PAN 127</t>
  </si>
  <si>
    <t>PAN 149</t>
  </si>
  <si>
    <t>PAN 200A+</t>
  </si>
  <si>
    <t>PAN 600AD+</t>
  </si>
  <si>
    <t>PAN 3000A+</t>
  </si>
  <si>
    <t>PAN ADP400A</t>
  </si>
  <si>
    <t>PAN Leckstromzange</t>
  </si>
  <si>
    <t>PAN SSP8030</t>
  </si>
  <si>
    <t>PAN 180 CB-A+G</t>
  </si>
  <si>
    <t>PAN Stromkreisfinder</t>
  </si>
  <si>
    <t>PAN 5500</t>
  </si>
  <si>
    <t>PAN Leitungsfinder</t>
  </si>
  <si>
    <t xml:space="preserve">Ortungsgerät </t>
  </si>
  <si>
    <t>PAN KLM 2000</t>
  </si>
  <si>
    <t>PAN Multitacho</t>
  </si>
  <si>
    <t>PAN Luxmeter</t>
  </si>
  <si>
    <t xml:space="preserve">0,01 - 400.000 LUX </t>
  </si>
  <si>
    <t>PAN IR-T260F</t>
  </si>
  <si>
    <t>mit Einstichfühler</t>
  </si>
  <si>
    <t>PAN IR-T380</t>
  </si>
  <si>
    <t>PAN IR-T650</t>
  </si>
  <si>
    <t>PAN IR-T800+</t>
  </si>
  <si>
    <t>PAN Multicar</t>
  </si>
  <si>
    <t>PAN Multicar - IR</t>
  </si>
  <si>
    <t>PAN Aircontrol</t>
  </si>
  <si>
    <t>Spalte22</t>
  </si>
  <si>
    <t xml:space="preserve">PAN Schukotest FI </t>
  </si>
  <si>
    <t>Zubehör</t>
  </si>
  <si>
    <t>PAN PK1</t>
  </si>
  <si>
    <t>33D,51,124,127,147,149,182,183,184,185,5500,KABELFINDER,LAN1,LECKSTROMZANGE,MULTICAR; l = 98 cm; CAT III 1000V, CAT IV 600V</t>
  </si>
  <si>
    <t>PAN PK2</t>
  </si>
  <si>
    <t>186, 187, 188, 189  mit Dichtringen für Geräte mit Schutzart IP 67 l = 99 cm; CAT III 1000V, CAT IV 600V</t>
  </si>
  <si>
    <t>PAN PK2F</t>
  </si>
  <si>
    <t>mit Federspitze ø 4 mm mit Dichtringen für Geräte mit Schutzart IP 67  l = 99 cm, CAT III 1000V, CAT IV 600V</t>
  </si>
  <si>
    <t>PAN PK3</t>
  </si>
  <si>
    <t>extra lang: l = 138 cm  CAT III 1000V, CAT IV 600V</t>
  </si>
  <si>
    <t>PAN KK15</t>
  </si>
  <si>
    <t>PAN PK33</t>
  </si>
  <si>
    <t>PAN KS33</t>
  </si>
  <si>
    <t>PAN TL-10</t>
  </si>
  <si>
    <t>PAN Tauchfühler (TP-01)</t>
  </si>
  <si>
    <t>PAN Flächenfühler (TP-04)</t>
  </si>
  <si>
    <t>PAN Punktfühler (TP-03)</t>
  </si>
  <si>
    <t xml:space="preserve">PAN 186/188 6,35x32mm </t>
  </si>
  <si>
    <t>PAN 183-387</t>
  </si>
  <si>
    <t>PAN 186/188 10x38mm</t>
  </si>
  <si>
    <t>PAN REFLEX</t>
  </si>
  <si>
    <t>TACHOMETER L=19cm</t>
  </si>
  <si>
    <t>PAN AD-01</t>
  </si>
  <si>
    <t>PAN AD-10</t>
  </si>
  <si>
    <t>PAN GL-36</t>
  </si>
  <si>
    <t>PAN KH-102</t>
  </si>
  <si>
    <t>PAN KS-350</t>
  </si>
  <si>
    <t>PAN SD-12F (KH 204)</t>
  </si>
  <si>
    <t>* = Auslaufartikel</t>
  </si>
  <si>
    <t>SI 0,5A1000V6,3X32</t>
  </si>
  <si>
    <t>SI 2A600V10X35</t>
  </si>
  <si>
    <t>SI 10A1000V10X38</t>
  </si>
  <si>
    <t>SI 15A600V10,3X38</t>
  </si>
  <si>
    <t>PAN TASCHE 1</t>
  </si>
  <si>
    <t>Micro-, Mini-, Profimeter, 118, 120, 200A+</t>
  </si>
  <si>
    <t>PAN TASCHE 2</t>
  </si>
  <si>
    <t>MULTISTIFT, STROMKREISFINDER, 600AD+</t>
  </si>
  <si>
    <t>PAN TASCHE 4</t>
  </si>
  <si>
    <t>184 – 189, 1000AD+, 3000A+</t>
  </si>
  <si>
    <t>PAN TASCHE 3</t>
  </si>
  <si>
    <t>PAN MV690A+B, Volttester 400+400FI</t>
  </si>
  <si>
    <t>Preisliste gültig ab 1.1.2018       Änderungen &amp; Irrtümer vorbehalten!</t>
  </si>
  <si>
    <t>.</t>
  </si>
  <si>
    <t>PAN 184 "NEU"</t>
  </si>
  <si>
    <t>PAN 185 "NEU"</t>
  </si>
  <si>
    <t>PAN 186 "NEU"</t>
  </si>
  <si>
    <t>PAN 188 "NEU"</t>
  </si>
  <si>
    <t>Spannungsprüfer, Digitalmultimeter, Stromzangen und Zubehör</t>
  </si>
  <si>
    <t>mit dreistufiger Anzeige 12 - 1000V AC</t>
  </si>
  <si>
    <r>
      <t xml:space="preserve">Dipl.-Ing. Ernst </t>
    </r>
    <r>
      <rPr>
        <b/>
        <sz val="11"/>
        <color indexed="8"/>
        <rFont val="Calibri"/>
        <family val="2"/>
      </rPr>
      <t>KRYSTUFEK</t>
    </r>
    <r>
      <rPr>
        <sz val="11"/>
        <color theme="1"/>
        <rFont val="Calibri"/>
        <family val="2"/>
      </rPr>
      <t xml:space="preserve"> GmbH&amp;CoKG
A-1230 Wien, Pfarrgasse 79
Tel + 43-1-616 40 10 - 0 | Fax -21
</t>
    </r>
    <r>
      <rPr>
        <b/>
        <u val="single"/>
        <sz val="11"/>
        <color indexed="8"/>
        <rFont val="Calibri"/>
        <family val="2"/>
      </rPr>
      <t>www.krystufek.at</t>
    </r>
    <r>
      <rPr>
        <sz val="11"/>
        <color theme="1"/>
        <rFont val="Calibri"/>
        <family val="2"/>
      </rPr>
      <t xml:space="preserve"> |</t>
    </r>
    <r>
      <rPr>
        <b/>
        <u val="single"/>
        <sz val="11"/>
        <color indexed="8"/>
        <rFont val="Calibri"/>
        <family val="2"/>
      </rPr>
      <t xml:space="preserve"> office@krystufek.at</t>
    </r>
  </si>
  <si>
    <t xml:space="preserve">€/ Stk. br. </t>
  </si>
  <si>
    <t>exkl. MwSt.</t>
  </si>
  <si>
    <t xml:space="preserve">€/ Stk. netto </t>
  </si>
  <si>
    <t>Anmerkung</t>
  </si>
  <si>
    <t>PAN CLM33</t>
  </si>
  <si>
    <t>für mehrpolige Kabel</t>
  </si>
  <si>
    <t>PAN Leitungssucher</t>
  </si>
  <si>
    <t>Leitungssuchgerät + LAN Tester</t>
  </si>
  <si>
    <t>PAN 1000AD</t>
  </si>
  <si>
    <t>PAN Feuchtemesser</t>
  </si>
  <si>
    <t>autom. Bereichswahl, Frequenz-, Kapazitätsmessung</t>
  </si>
  <si>
    <t>Durchgangsprüfer, Batterietest</t>
  </si>
  <si>
    <t>autom. Bereichswahl, Temperaturmessung</t>
  </si>
  <si>
    <t>autom. Bereichswahl, kontaktloser Spannungsprüfer</t>
  </si>
  <si>
    <t>Prüf-Schraubendreher transp. mit</t>
  </si>
  <si>
    <t>Prüf-Schraubendreher gelb IP 54 mit</t>
  </si>
  <si>
    <t>12 - 250V AC, 1,5 - 36V DC 1-polig</t>
  </si>
  <si>
    <t>Prüf-Schraubendreher gelb mit LCD-Display</t>
  </si>
  <si>
    <t>Spannungs-Prüfer 2-polig LED-Anzeige</t>
  </si>
  <si>
    <t xml:space="preserve">Magnetfeld-Prüfer LED-Anzeige, </t>
  </si>
  <si>
    <t>Spannungs-, Durchgangsprüfer LED-Anzeige</t>
  </si>
  <si>
    <t>12 - 690V AC/DC + Drehfeld-Anzeige</t>
  </si>
  <si>
    <t>Spannungs-, Durchgangsprüfer LCD-Display</t>
  </si>
  <si>
    <t xml:space="preserve">Glimmlampe 250V l = 140mm </t>
  </si>
  <si>
    <t xml:space="preserve">Glimmlampe 250V l = 190mm </t>
  </si>
  <si>
    <t>Glimmlampe 250V l = 150mm</t>
  </si>
  <si>
    <t>Glimmlampe 250V l = 190mm</t>
  </si>
  <si>
    <t>Spannungs-Prüfer kontaktlos + LED-Lampe</t>
  </si>
  <si>
    <t>Digital-Multimeter 600V CAT IV</t>
  </si>
  <si>
    <t>Digital-Multimeter 600V CAT III</t>
  </si>
  <si>
    <t>Digital-Multimeter 300V CAT III</t>
  </si>
  <si>
    <t>Taschen-Multimeter 300V CAT III</t>
  </si>
  <si>
    <t>Stift-Multimeter 600V CAT III</t>
  </si>
  <si>
    <t>kontaktloser Spannungsprüfer, Phasenprüfer</t>
  </si>
  <si>
    <t>Multisensor-Messgerät 1000V CAT III</t>
  </si>
  <si>
    <r>
      <t xml:space="preserve">Digital-Multimeter 1000V CAT III </t>
    </r>
    <r>
      <rPr>
        <b/>
        <sz val="11"/>
        <color indexed="8"/>
        <rFont val="Calibri"/>
        <family val="2"/>
      </rPr>
      <t>True RMS</t>
    </r>
  </si>
  <si>
    <t>elektrische u. physikalische Größen</t>
  </si>
  <si>
    <t>LAN-Tester + Digital-Multimeter 300V CAT III</t>
  </si>
  <si>
    <t>autom. Bereichswahl</t>
  </si>
  <si>
    <t>Leitungs-Sucher 16-fach + Digital-Multimeter</t>
  </si>
  <si>
    <t>Bluetooth + USB Schnittstelle</t>
  </si>
  <si>
    <r>
      <rPr>
        <b/>
        <sz val="11"/>
        <color indexed="8"/>
        <rFont val="Calibri"/>
        <family val="2"/>
      </rPr>
      <t>LCR</t>
    </r>
    <r>
      <rPr>
        <sz val="11"/>
        <color theme="1"/>
        <rFont val="Calibri"/>
        <family val="2"/>
      </rPr>
      <t xml:space="preserve"> - Digital-Multimeter 1000V CAT III</t>
    </r>
  </si>
  <si>
    <r>
      <t xml:space="preserve">mit </t>
    </r>
    <r>
      <rPr>
        <b/>
        <sz val="11"/>
        <color indexed="8"/>
        <rFont val="Calibri"/>
        <family val="2"/>
      </rPr>
      <t>Oszilloskop - Funktion</t>
    </r>
  </si>
  <si>
    <t>Digital-Stromzange 80A AC/DC</t>
  </si>
  <si>
    <r>
      <rPr>
        <b/>
        <sz val="11"/>
        <color indexed="8"/>
        <rFont val="Calibri"/>
        <family val="2"/>
      </rPr>
      <t>1mA Auflösung</t>
    </r>
    <r>
      <rPr>
        <sz val="11"/>
        <color theme="1"/>
        <rFont val="Calibri"/>
        <family val="2"/>
      </rPr>
      <t xml:space="preserve"> ø=17mm</t>
    </r>
  </si>
  <si>
    <t>Digital-Stromzange 400A AC</t>
  </si>
  <si>
    <t>Digital-Stromzange 400A AC/DC</t>
  </si>
  <si>
    <r>
      <t xml:space="preserve">Digital-Stromzange 1000A AC/DC </t>
    </r>
    <r>
      <rPr>
        <b/>
        <sz val="11"/>
        <color indexed="8"/>
        <rFont val="Calibri"/>
        <family val="2"/>
      </rPr>
      <t>True RMS</t>
    </r>
  </si>
  <si>
    <r>
      <t xml:space="preserve">Zangen-Wattmeter 1000A AC/DC </t>
    </r>
    <r>
      <rPr>
        <b/>
        <sz val="11"/>
        <color indexed="8"/>
        <rFont val="Calibri"/>
        <family val="2"/>
      </rPr>
      <t>True RMS</t>
    </r>
  </si>
  <si>
    <t>Digital-Stromzange 200A AC</t>
  </si>
  <si>
    <t>Digital-Stromzange 600A AC/CD</t>
  </si>
  <si>
    <r>
      <rPr>
        <b/>
        <sz val="11"/>
        <color indexed="8"/>
        <rFont val="Calibri"/>
        <family val="2"/>
      </rPr>
      <t>Flexible</t>
    </r>
    <r>
      <rPr>
        <sz val="11"/>
        <color theme="1"/>
        <rFont val="Calibri"/>
        <family val="2"/>
      </rPr>
      <t xml:space="preserve"> Stromzange 3000A AC </t>
    </r>
    <r>
      <rPr>
        <b/>
        <sz val="11"/>
        <color indexed="8"/>
        <rFont val="Calibri"/>
        <family val="2"/>
      </rPr>
      <t>True RMS</t>
    </r>
  </si>
  <si>
    <r>
      <rPr>
        <b/>
        <sz val="11"/>
        <color indexed="8"/>
        <rFont val="Calibri"/>
        <family val="2"/>
      </rPr>
      <t>Adapter</t>
    </r>
    <r>
      <rPr>
        <sz val="11"/>
        <color theme="1"/>
        <rFont val="Calibri"/>
        <family val="2"/>
      </rPr>
      <t>-Stromzange 400A AC/DC</t>
    </r>
  </si>
  <si>
    <r>
      <t>Leck-Stromzange 10µA</t>
    </r>
    <r>
      <rPr>
        <sz val="11"/>
        <color theme="1"/>
        <rFont val="Calibri"/>
        <family val="2"/>
      </rPr>
      <t xml:space="preserve"> - 100A AC</t>
    </r>
  </si>
  <si>
    <t>ø=13mm</t>
  </si>
  <si>
    <t>optische + akustische Anzeige</t>
  </si>
  <si>
    <r>
      <rPr>
        <b/>
        <sz val="11"/>
        <color indexed="8"/>
        <rFont val="Calibri"/>
        <family val="2"/>
      </rPr>
      <t>Drehfeld-Anzeiger</t>
    </r>
    <r>
      <rPr>
        <sz val="11"/>
        <color theme="1"/>
        <rFont val="Calibri"/>
        <family val="2"/>
      </rPr>
      <t xml:space="preserve"> elektronisch 3-Leiter</t>
    </r>
  </si>
  <si>
    <t>Leitungs-Suchgerät</t>
  </si>
  <si>
    <t xml:space="preserve">zum Auffinden von Stromkreisen, </t>
  </si>
  <si>
    <t>Digital-Isolations-Multimeter</t>
  </si>
  <si>
    <t>1000V DC/ 750V AC</t>
  </si>
  <si>
    <t xml:space="preserve">Kabellängen-Messgerät und </t>
  </si>
  <si>
    <t>Kabellängen-Messgerät digital</t>
  </si>
  <si>
    <t>optisch + mechanisch</t>
  </si>
  <si>
    <t>Digital-Drehzalmesser</t>
  </si>
  <si>
    <t>Digital-Luxmeter</t>
  </si>
  <si>
    <t>Infrarot-Digital-Thermometer 1:1</t>
  </si>
  <si>
    <t>Infrarot-Digital-Thermometer 8:1</t>
  </si>
  <si>
    <t>Infrarot-Digital-Thermometer 12:1</t>
  </si>
  <si>
    <t>Profi-Infrarot-Digital-Thermometer 12:1</t>
  </si>
  <si>
    <t>mit Laser-Messkreisanzeige</t>
  </si>
  <si>
    <t>mit Laser-2-Punkt-Anzeige</t>
  </si>
  <si>
    <t>mit Laser-1-Punkt-Anzeige</t>
  </si>
  <si>
    <t xml:space="preserve">KFZ-Digital-Multimeter </t>
  </si>
  <si>
    <t>mit IR-Thermometer</t>
  </si>
  <si>
    <t>Feuchte-Messgerät</t>
  </si>
  <si>
    <t>für Holz + Baumaterialien</t>
  </si>
  <si>
    <t>Digital-Luftgüte-Messgerät</t>
  </si>
  <si>
    <t>CO2, Temperatur, Luftfeuchte</t>
  </si>
  <si>
    <r>
      <rPr>
        <b/>
        <sz val="11"/>
        <color indexed="8"/>
        <rFont val="Calibri"/>
        <family val="2"/>
      </rPr>
      <t>Steckdosen-Prüfer</t>
    </r>
    <r>
      <rPr>
        <sz val="11"/>
        <color theme="1"/>
        <rFont val="Calibri"/>
        <family val="2"/>
      </rPr>
      <t xml:space="preserve"> + 30 mA FI-Tester</t>
    </r>
  </si>
  <si>
    <t>Prüfkabel für PANCONTROL</t>
  </si>
  <si>
    <t>Kroko-Klemmen aufsteckbar</t>
  </si>
  <si>
    <t>Prüfkabel für PAN CLM33</t>
  </si>
  <si>
    <t>mit Kelvin-Klemmen</t>
  </si>
  <si>
    <t>Kalibrier-Stab für PAN CLM33</t>
  </si>
  <si>
    <t>für Prüfspitzen (rot + schwarz)</t>
  </si>
  <si>
    <t>Prüfkabel für Stift-Multimeter</t>
  </si>
  <si>
    <t>PAN MULTISTIFT, PAN 17 + PAN 18</t>
  </si>
  <si>
    <t>Temperatur-Tauchfühler</t>
  </si>
  <si>
    <t>Temperatur-Fühler</t>
  </si>
  <si>
    <t>Temperatur-Flächen-Fühler</t>
  </si>
  <si>
    <t>K-Thermo-Element -50 - 600°C</t>
  </si>
  <si>
    <t>K-Thermo-Element -50 - 500°C</t>
  </si>
  <si>
    <t>K-Thermo-Element -50 - 1.350°C</t>
  </si>
  <si>
    <t>Sicherung 0,5A 1000V für</t>
  </si>
  <si>
    <t>Sicherung 2A FÜR</t>
  </si>
  <si>
    <t>Sicherung 10A 1000V für</t>
  </si>
  <si>
    <t>Sicherung 15A FÜR</t>
  </si>
  <si>
    <t>Reflex-Streifen für optische Drehzahlmesser</t>
  </si>
  <si>
    <t>Tasche klein (L=20 cm, B=14 cm) für PAN</t>
  </si>
  <si>
    <t xml:space="preserve">Tasche klein (L=22 cm, B=12 cm) für PAN </t>
  </si>
  <si>
    <t>Tasche lang (L=29,5 cm, B=9,5 cm) für PAN</t>
  </si>
  <si>
    <t xml:space="preserve">Tasche groß (L=23 cm, B=18 cm) für PAN </t>
  </si>
  <si>
    <t>Experimentier-Platte mit</t>
  </si>
  <si>
    <t>Anschluss-Leiste für</t>
  </si>
  <si>
    <t>948 Anschlusspunkten anreihbar</t>
  </si>
  <si>
    <t>2.420 Anschlusspunkten</t>
  </si>
  <si>
    <t>390 Anschlusspunkten</t>
  </si>
  <si>
    <t>780 Anschlusspunkten</t>
  </si>
  <si>
    <t>Drahtbrücken-Satz für</t>
  </si>
  <si>
    <t>Experimentier-Platten</t>
  </si>
  <si>
    <t>Kompakt-Multimeter</t>
  </si>
  <si>
    <t>Multifunktions-Messgeräte</t>
  </si>
  <si>
    <t>Zangen-Amperemeter</t>
  </si>
  <si>
    <t>Drehfeld-Anzeiger</t>
  </si>
  <si>
    <t>Sonder-Messgeräte</t>
  </si>
  <si>
    <t>Luftgüte-Messgerät</t>
  </si>
  <si>
    <t>Steckdosen-Prüfer</t>
  </si>
  <si>
    <t>Experimentier-Platten und Zubehör</t>
  </si>
  <si>
    <t>PAN VOLTFINDER</t>
  </si>
  <si>
    <t>Temperatur-, Kapazitäts-, Frequenzmessung</t>
  </si>
  <si>
    <t>autom. Bereichswahl, Temperatur-, Kapazitäts-, Frequenzmessung</t>
  </si>
  <si>
    <r>
      <rPr>
        <b/>
        <sz val="11"/>
        <color indexed="8"/>
        <rFont val="Calibri"/>
        <family val="2"/>
      </rPr>
      <t>Induktivitäts-, Kapazitäts</t>
    </r>
    <r>
      <rPr>
        <sz val="11"/>
        <color theme="1"/>
        <rFont val="Calibri"/>
        <family val="2"/>
      </rPr>
      <t>- u. Widerstandsmessung</t>
    </r>
  </si>
  <si>
    <t>ø=30mm</t>
  </si>
  <si>
    <t>ø=36mm</t>
  </si>
  <si>
    <r>
      <t>mit autom. Funktions- u. Bereichswah</t>
    </r>
    <r>
      <rPr>
        <sz val="11"/>
        <color theme="1"/>
        <rFont val="Calibri"/>
        <family val="2"/>
      </rPr>
      <t>l ø=20mm</t>
    </r>
  </si>
  <si>
    <r>
      <t>mit autom. Funktions- u. Bereichswah</t>
    </r>
    <r>
      <rPr>
        <sz val="11"/>
        <color theme="1"/>
        <rFont val="Calibri"/>
        <family val="2"/>
      </rPr>
      <t>l ø=24mm</t>
    </r>
  </si>
  <si>
    <t>Ausgang 10mV/A ø 30mm</t>
  </si>
  <si>
    <t>für Einzel-Leiter + Telefon-Leitungen</t>
  </si>
  <si>
    <t>30mA FI-Tester + Steckdosenprüfer</t>
  </si>
  <si>
    <t>für Strom-, Wasser- und Heizungsleitungen</t>
  </si>
  <si>
    <t>Milli-Ohmmeter 0,15 - 240mm²</t>
  </si>
  <si>
    <r>
      <t>mit autom. Funktions- u. Bereichswahl</t>
    </r>
    <r>
      <rPr>
        <sz val="11"/>
        <color theme="1"/>
        <rFont val="Calibri"/>
        <family val="2"/>
      </rPr>
      <t xml:space="preserve"> ø=160mm</t>
    </r>
  </si>
  <si>
    <r>
      <t>mit autom. Bereichswahl</t>
    </r>
    <r>
      <rPr>
        <sz val="11"/>
        <color theme="1"/>
        <rFont val="Calibri"/>
        <family val="2"/>
      </rPr>
      <t xml:space="preserve"> ø=35mm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</si>
</sst>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13"/>
      <name val="Calibri"/>
      <family val="2"/>
    </font>
    <font>
      <b/>
      <sz val="10"/>
      <color indexed="3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13"/>
      <name val="Calibri"/>
      <family val="2"/>
    </font>
    <font>
      <b/>
      <i/>
      <sz val="16"/>
      <color indexed="13"/>
      <name val="Calibri"/>
      <family val="2"/>
    </font>
    <font>
      <sz val="10"/>
      <color indexed="13"/>
      <name val="Calibri"/>
      <family val="2"/>
    </font>
    <font>
      <b/>
      <sz val="12"/>
      <color indexed="13"/>
      <name val="Calibri"/>
      <family val="2"/>
    </font>
    <font>
      <sz val="8"/>
      <color indexed="13"/>
      <name val="Calibri"/>
      <family val="2"/>
    </font>
    <font>
      <sz val="11"/>
      <color indexed="13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rgb="FFFFFF00"/>
      <name val="Calibri"/>
      <family val="2"/>
    </font>
    <font>
      <b/>
      <sz val="10"/>
      <color rgb="FF0070C0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FFFF00"/>
      <name val="Calibri"/>
      <family val="2"/>
    </font>
    <font>
      <b/>
      <i/>
      <sz val="16"/>
      <color rgb="FFFFFF00"/>
      <name val="Calibri"/>
      <family val="2"/>
    </font>
    <font>
      <sz val="10"/>
      <color rgb="FFFFFF00"/>
      <name val="Calibri"/>
      <family val="2"/>
    </font>
    <font>
      <sz val="8"/>
      <color rgb="FFFFFF00"/>
      <name val="Calibri"/>
      <family val="2"/>
    </font>
    <font>
      <b/>
      <sz val="12"/>
      <color rgb="FFFFFF00"/>
      <name val="Calibri"/>
      <family val="2"/>
    </font>
    <font>
      <sz val="11"/>
      <color rgb="FFFFFF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6" tint="0.8000100255012512"/>
        </stop>
        <stop position="0.5">
          <color theme="6" tint="0.5999900102615356"/>
        </stop>
        <stop position="1">
          <color theme="6" tint="0.8000100255012512"/>
        </stop>
      </gradient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6" tint="0.8000100255012512"/>
        </stop>
        <stop position="0.5">
          <color theme="6" tint="0.5999900102615356"/>
        </stop>
        <stop position="1">
          <color theme="6" tint="0.8000100255012512"/>
        </stop>
      </gradientFill>
    </fill>
    <fill>
      <patternFill patternType="solid">
        <fgColor theme="6" tint="0.8000100255012512"/>
        <bgColor indexed="64"/>
      </patternFill>
    </fill>
    <fill>
      <gradientFill degree="90">
        <stop position="0">
          <color theme="6" tint="0.8000100255012512"/>
        </stop>
        <stop position="1">
          <color theme="6" tint="0.5999900102615356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2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55" fillId="33" borderId="0" xfId="0" applyFont="1" applyFill="1" applyBorder="1" applyAlignment="1">
      <alignment/>
    </xf>
    <xf numFmtId="0" fontId="42" fillId="0" borderId="0" xfId="0" applyFont="1" applyFill="1" applyAlignment="1">
      <alignment vertical="center" wrapText="1"/>
    </xf>
    <xf numFmtId="0" fontId="55" fillId="0" borderId="0" xfId="0" applyFont="1" applyBorder="1" applyAlignment="1" applyProtection="1">
      <alignment/>
      <protection locked="0"/>
    </xf>
    <xf numFmtId="43" fontId="55" fillId="0" borderId="0" xfId="47" applyFont="1" applyBorder="1" applyAlignment="1">
      <alignment horizontal="right"/>
    </xf>
    <xf numFmtId="0" fontId="55" fillId="0" borderId="0" xfId="0" applyFont="1" applyBorder="1" applyAlignment="1">
      <alignment/>
    </xf>
    <xf numFmtId="0" fontId="56" fillId="34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3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0" fontId="0" fillId="35" borderId="0" xfId="51" applyNumberFormat="1" applyFont="1" applyFill="1" applyBorder="1" applyAlignment="1" applyProtection="1">
      <alignment horizontal="center"/>
      <protection locked="0"/>
    </xf>
    <xf numFmtId="43" fontId="0" fillId="0" borderId="0" xfId="47" applyFont="1" applyBorder="1" applyAlignment="1">
      <alignment horizontal="right"/>
    </xf>
    <xf numFmtId="0" fontId="0" fillId="0" borderId="0" xfId="0" applyFont="1" applyBorder="1" applyAlignment="1">
      <alignment/>
    </xf>
    <xf numFmtId="9" fontId="60" fillId="36" borderId="0" xfId="0" applyNumberFormat="1" applyFont="1" applyFill="1" applyBorder="1" applyAlignment="1">
      <alignment horizontal="center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43" fontId="0" fillId="3" borderId="0" xfId="47" applyFont="1" applyFill="1" applyBorder="1" applyAlignment="1">
      <alignment/>
    </xf>
    <xf numFmtId="43" fontId="0" fillId="27" borderId="0" xfId="47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3" borderId="0" xfId="47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37" borderId="0" xfId="47" applyFont="1" applyFill="1" applyBorder="1" applyAlignment="1">
      <alignment horizontal="right"/>
    </xf>
    <xf numFmtId="43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9" fontId="0" fillId="38" borderId="0" xfId="51" applyFont="1" applyFill="1" applyBorder="1" applyAlignment="1" applyProtection="1">
      <alignment horizontal="center"/>
      <protection locked="0"/>
    </xf>
    <xf numFmtId="43" fontId="0" fillId="0" borderId="0" xfId="47" applyNumberFormat="1" applyFont="1" applyBorder="1" applyAlignment="1">
      <alignment/>
    </xf>
    <xf numFmtId="10" fontId="0" fillId="39" borderId="0" xfId="5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7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60" fillId="34" borderId="0" xfId="0" applyFont="1" applyFill="1" applyBorder="1" applyAlignment="1">
      <alignment vertical="center"/>
    </xf>
    <xf numFmtId="43" fontId="60" fillId="34" borderId="0" xfId="47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right" vertical="center"/>
    </xf>
    <xf numFmtId="49" fontId="37" fillId="34" borderId="0" xfId="0" applyNumberFormat="1" applyFont="1" applyFill="1" applyBorder="1" applyAlignment="1">
      <alignment horizontal="right" vertical="center"/>
    </xf>
    <xf numFmtId="49" fontId="37" fillId="34" borderId="0" xfId="0" applyNumberFormat="1" applyFont="1" applyFill="1" applyBorder="1" applyAlignment="1" applyProtection="1">
      <alignment horizontal="right" vertical="center"/>
      <protection locked="0"/>
    </xf>
    <xf numFmtId="43" fontId="10" fillId="3" borderId="0" xfId="47" applyFont="1" applyFill="1" applyBorder="1" applyAlignment="1">
      <alignment horizontal="center" vertical="center" wrapText="1"/>
    </xf>
    <xf numFmtId="43" fontId="10" fillId="27" borderId="0" xfId="47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left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>
      <alignment/>
    </xf>
    <xf numFmtId="0" fontId="60" fillId="36" borderId="0" xfId="0" applyFont="1" applyFill="1" applyBorder="1" applyAlignment="1">
      <alignment vertical="center"/>
    </xf>
    <xf numFmtId="49" fontId="11" fillId="41" borderId="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vertical="center"/>
    </xf>
    <xf numFmtId="0" fontId="62" fillId="41" borderId="0" xfId="0" applyFont="1" applyFill="1" applyBorder="1" applyAlignment="1">
      <alignment vertical="center"/>
    </xf>
    <xf numFmtId="43" fontId="62" fillId="41" borderId="0" xfId="47" applyFont="1" applyFill="1" applyBorder="1" applyAlignment="1">
      <alignment horizontal="right" vertical="center"/>
    </xf>
    <xf numFmtId="0" fontId="62" fillId="41" borderId="0" xfId="0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right" vertical="center"/>
    </xf>
    <xf numFmtId="0" fontId="63" fillId="41" borderId="0" xfId="0" applyFont="1" applyFill="1" applyBorder="1" applyAlignment="1">
      <alignment horizontal="center" vertical="center"/>
    </xf>
    <xf numFmtId="0" fontId="64" fillId="41" borderId="0" xfId="0" applyFont="1" applyFill="1" applyBorder="1" applyAlignment="1" applyProtection="1">
      <alignment horizontal="center" vertical="center"/>
      <protection locked="0"/>
    </xf>
    <xf numFmtId="43" fontId="64" fillId="41" borderId="0" xfId="47" applyFont="1" applyFill="1" applyBorder="1" applyAlignment="1">
      <alignment horizontal="right" vertical="center"/>
    </xf>
    <xf numFmtId="0" fontId="64" fillId="42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9" fontId="65" fillId="41" borderId="0" xfId="51" applyFont="1" applyFill="1" applyBorder="1" applyAlignment="1" applyProtection="1">
      <alignment horizontal="center"/>
      <protection locked="0"/>
    </xf>
    <xf numFmtId="43" fontId="65" fillId="41" borderId="0" xfId="47" applyFont="1" applyFill="1" applyBorder="1" applyAlignment="1">
      <alignment horizontal="right"/>
    </xf>
    <xf numFmtId="43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2" fontId="65" fillId="0" borderId="0" xfId="0" applyNumberFormat="1" applyFont="1" applyBorder="1" applyAlignment="1">
      <alignment/>
    </xf>
    <xf numFmtId="43" fontId="62" fillId="41" borderId="10" xfId="47" applyFont="1" applyFill="1" applyBorder="1" applyAlignment="1">
      <alignment vertical="center"/>
    </xf>
    <xf numFmtId="43" fontId="62" fillId="41" borderId="10" xfId="47" applyFont="1" applyFill="1" applyBorder="1" applyAlignment="1">
      <alignment horizontal="right" vertical="center"/>
    </xf>
    <xf numFmtId="9" fontId="65" fillId="41" borderId="10" xfId="51" applyNumberFormat="1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49" fontId="67" fillId="0" borderId="0" xfId="48" applyNumberFormat="1" applyFont="1" applyBorder="1" applyAlignment="1" applyProtection="1">
      <alignment/>
      <protection/>
    </xf>
    <xf numFmtId="0" fontId="67" fillId="41" borderId="0" xfId="48" applyFont="1" applyFill="1" applyAlignment="1" applyProtection="1">
      <alignment/>
      <protection/>
    </xf>
    <xf numFmtId="0" fontId="67" fillId="0" borderId="0" xfId="48" applyFont="1" applyAlignment="1" applyProtection="1">
      <alignment/>
      <protection/>
    </xf>
    <xf numFmtId="49" fontId="67" fillId="37" borderId="0" xfId="48" applyNumberFormat="1" applyFont="1" applyFill="1" applyBorder="1" applyAlignment="1" applyProtection="1">
      <alignment/>
      <protection/>
    </xf>
    <xf numFmtId="49" fontId="67" fillId="41" borderId="0" xfId="48" applyNumberFormat="1" applyFont="1" applyFill="1" applyBorder="1" applyAlignment="1" applyProtection="1">
      <alignment/>
      <protection/>
    </xf>
    <xf numFmtId="49" fontId="67" fillId="33" borderId="0" xfId="48" applyNumberFormat="1" applyFont="1" applyFill="1" applyBorder="1" applyAlignment="1" applyProtection="1">
      <alignment/>
      <protection/>
    </xf>
    <xf numFmtId="0" fontId="42" fillId="0" borderId="0" xfId="0" applyFont="1" applyBorder="1" applyAlignment="1">
      <alignment/>
    </xf>
    <xf numFmtId="43" fontId="42" fillId="0" borderId="0" xfId="0" applyNumberFormat="1" applyFont="1" applyBorder="1" applyAlignment="1">
      <alignment/>
    </xf>
    <xf numFmtId="49" fontId="45" fillId="0" borderId="0" xfId="48" applyNumberFormat="1" applyBorder="1" applyAlignment="1">
      <alignment/>
    </xf>
    <xf numFmtId="0" fontId="67" fillId="0" borderId="0" xfId="48" applyFont="1" applyFill="1" applyAlignment="1" applyProtection="1">
      <alignment/>
      <protection/>
    </xf>
    <xf numFmtId="0" fontId="0" fillId="41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2" fillId="41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33" borderId="0" xfId="48" applyNumberFormat="1" applyFont="1" applyFill="1" applyBorder="1" applyAlignment="1" applyProtection="1">
      <alignment horizontal="center" vertical="center" wrapText="1"/>
      <protection/>
    </xf>
    <xf numFmtId="0" fontId="60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border>
        <left style="thin">
          <color theme="2" tint="-0.24993999302387238"/>
        </left>
        <right style="thin">
          <color theme="2" tint="-0.24993999302387238"/>
        </right>
      </border>
    </dxf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  <border>
        <bottom style="thin">
          <color theme="2" tint="-0.24993999302387238"/>
        </bottom>
      </border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Tabellenformat 1" pivot="0" count="5">
      <tableStyleElement type="wholeTable" dxfId="4"/>
      <tableStyleElement type="headerRow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ancontrol.at/" TargetMode="External" /><Relationship Id="rId3" Type="http://schemas.openxmlformats.org/officeDocument/2006/relationships/hyperlink" Target="http://www.pancontrol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1943100</xdr:colOff>
      <xdr:row>0</xdr:row>
      <xdr:rowOff>771525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7150"/>
          <a:ext cx="431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3" displayName="Tabelle3" ref="B4:N15" comment="" totalsRowShown="0">
  <tableColumns count="13">
    <tableColumn id="1" name="Spannungsprüfer"/>
    <tableColumn id="2" name="Bezeichnung 1"/>
    <tableColumn id="3" name="Bezeichnung 2"/>
    <tableColumn id="4" name="€ exkl. MwSt."/>
    <tableColumn id="5" name="je"/>
    <tableColumn id="6" name="Menge"/>
    <tableColumn id="7" name="VPE"/>
    <tableColumn id="8" name="Spalte7"/>
    <tableColumn id="9" name="Rabatt"/>
    <tableColumn id="10" name="Spalte1"/>
    <tableColumn id="11" name="Spalte2"/>
    <tableColumn id="12" name="Spalte3"/>
    <tableColumn id="13" name=".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B16:M22" comment="" totalsRowShown="0">
  <tableColumns count="12">
    <tableColumn id="1" name="Kompakt-Multimeter"/>
    <tableColumn id="2" name="Spalte1"/>
    <tableColumn id="3" name="Spalte2"/>
    <tableColumn id="4" name="Spalte3"/>
    <tableColumn id="5" name="Spalte4"/>
    <tableColumn id="6" name="Spalte5"/>
    <tableColumn id="7" name="Spalte6"/>
    <tableColumn id="8" name="Spalte7"/>
    <tableColumn id="9" name="Spalte8"/>
    <tableColumn id="10" name="Spalte9"/>
    <tableColumn id="11" name="Spalte10"/>
    <tableColumn id="12" name="Spalte11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id="3" name="Tabelle7" displayName="Tabelle7" ref="B23:M30" comment="" totalsRowShown="0">
  <tableColumns count="12">
    <tableColumn id="1" name="Profi - Digitalmulti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#WERT!"/>
  </tableColumns>
  <tableStyleInfo name="Tabellenformat 1" showFirstColumn="0" showLastColumn="0" showRowStripes="1" showColumnStripes="0"/>
</table>
</file>

<file path=xl/tables/table4.xml><?xml version="1.0" encoding="utf-8"?>
<table xmlns="http://schemas.openxmlformats.org/spreadsheetml/2006/main" id="4" name="Tabelle9" displayName="Tabelle9" ref="B31:M33" comment="" totalsRowShown="0">
  <tableColumns count="12">
    <tableColumn id="1" name="Multifunktions-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#WERT!"/>
  </tableColumns>
  <tableStyleInfo name="Tabellenformat 1" showFirstColumn="0" showLastColumn="0" showRowStripes="1" showColumnStripes="0"/>
</table>
</file>

<file path=xl/tables/table5.xml><?xml version="1.0" encoding="utf-8"?>
<table xmlns="http://schemas.openxmlformats.org/spreadsheetml/2006/main" id="5" name="Tabelle10" displayName="Tabelle10" ref="B34:M44" comment="" totalsRowShown="0">
  <tableColumns count="12">
    <tableColumn id="1" name="Zangen-Ampere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#WERT!"/>
  </tableColumns>
  <tableStyleInfo name="Tabellenformat 1" showFirstColumn="0" showLastColumn="0" showRowStripes="1" showColumnStripes="0"/>
</table>
</file>

<file path=xl/tables/table6.xml><?xml version="1.0" encoding="utf-8"?>
<table xmlns="http://schemas.openxmlformats.org/spreadsheetml/2006/main" id="6" name="Tabelle11" displayName="Tabelle11" ref="B45:M46" comment="" totalsRowShown="0">
  <tableColumns count="12">
    <tableColumn id="1" name="Drehfeld-Anzeig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#WERT!"/>
  </tableColumns>
  <tableStyleInfo name="Tabellenformat 1" showFirstColumn="0" showLastColumn="0" showRowStripes="1" showColumnStripes="0"/>
</table>
</file>

<file path=xl/tables/table7.xml><?xml version="1.0" encoding="utf-8"?>
<table xmlns="http://schemas.openxmlformats.org/spreadsheetml/2006/main" id="7" name="Tabelle12" displayName="Tabelle12" ref="B47:M63" comment="" totalsRowShown="0">
  <tableColumns count="12">
    <tableColumn id="1" name="Sonder-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2"/>
    <tableColumn id="11" name="Spalte1"/>
    <tableColumn id="12" name="#WERT!"/>
  </tableColumns>
  <tableStyleInfo name="Tabellenformat 1" showFirstColumn="0" showLastColumn="0" showRowStripes="1" showColumnStripes="0"/>
</table>
</file>

<file path=xl/tables/table8.xml><?xml version="1.0" encoding="utf-8"?>
<table xmlns="http://schemas.openxmlformats.org/spreadsheetml/2006/main" id="8" name="Tabelle13" displayName="Tabelle13" ref="B66:M88" comment="" totalsRowShown="0">
  <tableColumns count="12">
    <tableColumn id="1" name="Steckdosen-Prüf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Spalte22"/>
  </tableColumns>
  <tableStyleInfo name="Tabellenformat 1" showFirstColumn="0" showLastColumn="0" showRowStripes="1" showColumnStripes="0"/>
</table>
</file>

<file path=xl/tables/table9.xml><?xml version="1.0" encoding="utf-8"?>
<table xmlns="http://schemas.openxmlformats.org/spreadsheetml/2006/main" id="9" name="Tabelle14" displayName="Tabelle14" ref="B89:M95" comment="" totalsRowShown="0">
  <tableColumns count="12">
    <tableColumn id="1" name="Experimentier-Platten und Zubehö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  <tableColumn id="12" name="#WERT!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control.at/index.php?pid=241&amp;prid=105" TargetMode="External" /><Relationship Id="rId2" Type="http://schemas.openxmlformats.org/officeDocument/2006/relationships/hyperlink" Target="http://www.pancontrol.at/index.php?pid=241&amp;prid=107" TargetMode="External" /><Relationship Id="rId3" Type="http://schemas.openxmlformats.org/officeDocument/2006/relationships/hyperlink" Target="http://www.pancontrol.at/index.php?pid=241&amp;prid=103" TargetMode="External" /><Relationship Id="rId4" Type="http://schemas.openxmlformats.org/officeDocument/2006/relationships/hyperlink" Target="http://www.pancontrol.at/index.php?pid=241&amp;prid=104" TargetMode="External" /><Relationship Id="rId5" Type="http://schemas.openxmlformats.org/officeDocument/2006/relationships/hyperlink" Target="http://www.pancontrol.at/index.php?pid=241&amp;prid=28" TargetMode="External" /><Relationship Id="rId6" Type="http://schemas.openxmlformats.org/officeDocument/2006/relationships/hyperlink" Target="http://www.pancontrol.at/index.php?pid=241&amp;prid=29" TargetMode="External" /><Relationship Id="rId7" Type="http://schemas.openxmlformats.org/officeDocument/2006/relationships/hyperlink" Target="http://www.pancontrol.at/index.php?pid=241&amp;prid=30" TargetMode="External" /><Relationship Id="rId8" Type="http://schemas.openxmlformats.org/officeDocument/2006/relationships/hyperlink" Target="http://www.pancontrol.at/index.php?pid=241&amp;prid=31" TargetMode="External" /><Relationship Id="rId9" Type="http://schemas.openxmlformats.org/officeDocument/2006/relationships/hyperlink" Target="http://www.pancontrol.at/index.php?pid=241&amp;prid=32" TargetMode="External" /><Relationship Id="rId10" Type="http://schemas.openxmlformats.org/officeDocument/2006/relationships/hyperlink" Target="http://www.pancontrol.at/index.php?pid=241&amp;prid=33" TargetMode="External" /><Relationship Id="rId11" Type="http://schemas.openxmlformats.org/officeDocument/2006/relationships/hyperlink" Target="http://www.pancontrol.at/index.php?pid=241&amp;prid=96" TargetMode="External" /><Relationship Id="rId12" Type="http://schemas.openxmlformats.org/officeDocument/2006/relationships/hyperlink" Target="http://www.pancontrol.at/index.php?pid=241&amp;prid=39" TargetMode="External" /><Relationship Id="rId13" Type="http://schemas.openxmlformats.org/officeDocument/2006/relationships/hyperlink" Target="http://www.pancontrol.at/index.php?pid=241&amp;prid=88" TargetMode="External" /><Relationship Id="rId14" Type="http://schemas.openxmlformats.org/officeDocument/2006/relationships/hyperlink" Target="http://www.pancontrol.at/index.php?pid=241&amp;prid=45" TargetMode="External" /><Relationship Id="rId15" Type="http://schemas.openxmlformats.org/officeDocument/2006/relationships/hyperlink" Target="http://www.pancontrol.at/index.php?pid=241&amp;prid=89" TargetMode="External" /><Relationship Id="rId16" Type="http://schemas.openxmlformats.org/officeDocument/2006/relationships/hyperlink" Target="http://www.pancontrol.at/index.php?pid=241&amp;prid=49" TargetMode="External" /><Relationship Id="rId17" Type="http://schemas.openxmlformats.org/officeDocument/2006/relationships/hyperlink" Target="http://www.pancontrol.at/index.php?pid=241&amp;prid=50" TargetMode="External" /><Relationship Id="rId18" Type="http://schemas.openxmlformats.org/officeDocument/2006/relationships/hyperlink" Target="http://www.pancontrol.at/index.php?pid=241&amp;prid=53" TargetMode="External" /><Relationship Id="rId19" Type="http://schemas.openxmlformats.org/officeDocument/2006/relationships/hyperlink" Target="http://www.pancontrol.at/index.php?pid=241&amp;prid=54" TargetMode="External" /><Relationship Id="rId20" Type="http://schemas.openxmlformats.org/officeDocument/2006/relationships/hyperlink" Target="http://www.pancontrol.at/index.php?pid=241&amp;prid=55" TargetMode="External" /><Relationship Id="rId21" Type="http://schemas.openxmlformats.org/officeDocument/2006/relationships/hyperlink" Target="http://www.pancontrol.at/index.php?pid=241&amp;prid=57" TargetMode="External" /><Relationship Id="rId22" Type="http://schemas.openxmlformats.org/officeDocument/2006/relationships/hyperlink" Target="http://www.pancontrol.at/index.php?pid=241&amp;prid=102" TargetMode="External" /><Relationship Id="rId23" Type="http://schemas.openxmlformats.org/officeDocument/2006/relationships/hyperlink" Target="http://www.pancontrol.at/index.php?pid=241&amp;prid=52" TargetMode="External" /><Relationship Id="rId24" Type="http://schemas.openxmlformats.org/officeDocument/2006/relationships/hyperlink" Target="http://www.pancontrol.at/index.php?pid=241&amp;prid=65" TargetMode="External" /><Relationship Id="rId25" Type="http://schemas.openxmlformats.org/officeDocument/2006/relationships/hyperlink" Target="http://www.pancontrol.at/index.php?pid=241&amp;prid=66" TargetMode="External" /><Relationship Id="rId26" Type="http://schemas.openxmlformats.org/officeDocument/2006/relationships/hyperlink" Target="http://www.pancontrol.at/index.php?pid=241&amp;prid=64" TargetMode="External" /><Relationship Id="rId27" Type="http://schemas.openxmlformats.org/officeDocument/2006/relationships/hyperlink" Target="http://www.pancontrol.at/index.php?pid=241&amp;prid=48" TargetMode="External" /><Relationship Id="rId28" Type="http://schemas.openxmlformats.org/officeDocument/2006/relationships/hyperlink" Target="http://www.pancontrol.at/index.php?pid=241&amp;prid=48" TargetMode="External" /><Relationship Id="rId29" Type="http://schemas.openxmlformats.org/officeDocument/2006/relationships/hyperlink" Target="http://www.pancontrol.at/index.php?pid=241&amp;prid=99" TargetMode="External" /><Relationship Id="rId30" Type="http://schemas.openxmlformats.org/officeDocument/2006/relationships/hyperlink" Target="http://www.pancontrol.at/index.php?pid=241&amp;prid=62" TargetMode="External" /><Relationship Id="rId31" Type="http://schemas.openxmlformats.org/officeDocument/2006/relationships/hyperlink" Target="http://www.pancontrol.at/index.php?pid=241&amp;prid=69" TargetMode="External" /><Relationship Id="rId32" Type="http://schemas.openxmlformats.org/officeDocument/2006/relationships/hyperlink" Target="http://www.pancontrol.at/index.php?pid=241&amp;prid=90" TargetMode="External" /><Relationship Id="rId33" Type="http://schemas.openxmlformats.org/officeDocument/2006/relationships/hyperlink" Target="http://www.pancontrol.at/index.php?pid=241&amp;prid=92" TargetMode="External" /><Relationship Id="rId34" Type="http://schemas.openxmlformats.org/officeDocument/2006/relationships/hyperlink" Target="http://www.pancontrol.at/index.php?pid=241&amp;prid=94" TargetMode="External" /><Relationship Id="rId35" Type="http://schemas.openxmlformats.org/officeDocument/2006/relationships/hyperlink" Target="http://www.pancontrol.at/index.php?pid=241&amp;prid=95" TargetMode="External" /><Relationship Id="rId36" Type="http://schemas.openxmlformats.org/officeDocument/2006/relationships/hyperlink" Target="http://www.pancontrol.at/index.php?pid=241&amp;prid=72" TargetMode="External" /><Relationship Id="rId37" Type="http://schemas.openxmlformats.org/officeDocument/2006/relationships/hyperlink" Target="http://www.pancontrol.at/index.php?pid=241&amp;prid=72" TargetMode="External" /><Relationship Id="rId38" Type="http://schemas.openxmlformats.org/officeDocument/2006/relationships/hyperlink" Target="http://www.pancontrol.at/index.php?pid=241&amp;prid=72" TargetMode="External" /><Relationship Id="rId39" Type="http://schemas.openxmlformats.org/officeDocument/2006/relationships/hyperlink" Target="http://www.pancontrol.at/index.php?pid=241&amp;prid=76" TargetMode="External" /><Relationship Id="rId40" Type="http://schemas.openxmlformats.org/officeDocument/2006/relationships/hyperlink" Target="http://www.pancontrol.at/index.php?pid=241&amp;prid=77" TargetMode="External" /><Relationship Id="rId41" Type="http://schemas.openxmlformats.org/officeDocument/2006/relationships/hyperlink" Target="http://www.pancontrol.at/index.php?pid=241&amp;prid=78" TargetMode="External" /><Relationship Id="rId42" Type="http://schemas.openxmlformats.org/officeDocument/2006/relationships/hyperlink" Target="http://www.pancontrol.at/index.php?pid=241&amp;prid=79" TargetMode="External" /><Relationship Id="rId43" Type="http://schemas.openxmlformats.org/officeDocument/2006/relationships/hyperlink" Target="http://www.pancontrol.at/index.php?pid=241&amp;prid=75" TargetMode="External" /><Relationship Id="rId44" Type="http://schemas.openxmlformats.org/officeDocument/2006/relationships/hyperlink" Target="http://www.pancontrol.at/index.php?pid=241&amp;prid=80" TargetMode="External" /><Relationship Id="rId45" Type="http://schemas.openxmlformats.org/officeDocument/2006/relationships/hyperlink" Target="http://pancontrol.at/index.php?pid=241&amp;prid=109" TargetMode="External" /><Relationship Id="rId46" Type="http://schemas.openxmlformats.org/officeDocument/2006/relationships/hyperlink" Target="http://pancontrol.at/index.php?pid=241&amp;prid=35" TargetMode="External" /><Relationship Id="rId47" Type="http://schemas.openxmlformats.org/officeDocument/2006/relationships/hyperlink" Target="http://pancontrol.at/index.php?pid=241&amp;prid=40" TargetMode="External" /><Relationship Id="rId48" Type="http://schemas.openxmlformats.org/officeDocument/2006/relationships/hyperlink" Target="http://www.krystufek.at/" TargetMode="External" /><Relationship Id="rId49" Type="http://schemas.openxmlformats.org/officeDocument/2006/relationships/hyperlink" Target="http://www.pancontrol.at/index.php?pid=241&amp;prid=124" TargetMode="External" /><Relationship Id="rId50" Type="http://schemas.openxmlformats.org/officeDocument/2006/relationships/hyperlink" Target="http://www.pancontrol.at/index.php?pid=241&amp;prid=123" TargetMode="External" /><Relationship Id="rId51" Type="http://schemas.openxmlformats.org/officeDocument/2006/relationships/hyperlink" Target="http://www.pancontrol.at/index.php?pid=241&amp;prid=125" TargetMode="External" /><Relationship Id="rId52" Type="http://schemas.openxmlformats.org/officeDocument/2006/relationships/hyperlink" Target="http://www.pancontrol.at/index.php?pid=241&amp;prid=117" TargetMode="External" /><Relationship Id="rId53" Type="http://schemas.openxmlformats.org/officeDocument/2006/relationships/hyperlink" Target="http://www.pancontrol.at/index.php?pid=241&amp;prid=114" TargetMode="External" /><Relationship Id="rId54" Type="http://schemas.openxmlformats.org/officeDocument/2006/relationships/hyperlink" Target="http://www.pancontrol.at/index.php?pid=241&amp;prid=115" TargetMode="External" /><Relationship Id="rId55" Type="http://schemas.openxmlformats.org/officeDocument/2006/relationships/hyperlink" Target="http://www.pancontrol.at/index.php?pid=241&amp;prid=111" TargetMode="External" /><Relationship Id="rId56" Type="http://schemas.openxmlformats.org/officeDocument/2006/relationships/hyperlink" Target="http://www.pancontrol.at/index.php?pid=241&amp;prid=130&amp;name=PAN%201000AD" TargetMode="External" /><Relationship Id="rId57" Type="http://schemas.openxmlformats.org/officeDocument/2006/relationships/hyperlink" Target="http://www.pancontrol.at/index.php?pid=241&amp;prid=110" TargetMode="External" /><Relationship Id="rId58" Type="http://schemas.openxmlformats.org/officeDocument/2006/relationships/hyperlink" Target="http://www.pancontrol.at/index.php?pid=241&amp;prid=113" TargetMode="External" /><Relationship Id="rId59" Type="http://schemas.openxmlformats.org/officeDocument/2006/relationships/hyperlink" Target="http://www.pancontrol.at/index.php?pid=241&amp;prid=116" TargetMode="External" /><Relationship Id="rId60" Type="http://schemas.openxmlformats.org/officeDocument/2006/relationships/hyperlink" Target="http://pancontrol.at/index.php?pid=241&amp;prid=60" TargetMode="External" /><Relationship Id="rId61" Type="http://schemas.openxmlformats.org/officeDocument/2006/relationships/hyperlink" Target="http://pancontrol.at/index.php?pid=241&amp;prid=120" TargetMode="External" /><Relationship Id="rId62" Type="http://schemas.openxmlformats.org/officeDocument/2006/relationships/hyperlink" Target="http://www.pancontrol.at/index.php?pid=241" TargetMode="External" /><Relationship Id="rId63" Type="http://schemas.openxmlformats.org/officeDocument/2006/relationships/hyperlink" Target="http://pancontrol.at/index.php?pid=241&amp;prid=71" TargetMode="External" /><Relationship Id="rId64" Type="http://schemas.openxmlformats.org/officeDocument/2006/relationships/hyperlink" Target="http://pancontrol.at/index.php?pid=241&amp;prid=71" TargetMode="External" /><Relationship Id="rId65" Type="http://schemas.openxmlformats.org/officeDocument/2006/relationships/hyperlink" Target="http://pancontrol.at/index.php?pid=241&amp;prid=71" TargetMode="External" /><Relationship Id="rId66" Type="http://schemas.openxmlformats.org/officeDocument/2006/relationships/hyperlink" Target="http://pancontrol.at/index.php?pid=241&amp;prid=71" TargetMode="External" /><Relationship Id="rId67" Type="http://schemas.openxmlformats.org/officeDocument/2006/relationships/hyperlink" Target="http://pancontrol.at/index.php?pid=241&amp;prid=71" TargetMode="External" /><Relationship Id="rId68" Type="http://schemas.openxmlformats.org/officeDocument/2006/relationships/hyperlink" Target="http://pancontrol.at/index.php?pid=241&amp;prid=71" TargetMode="External" /><Relationship Id="rId69" Type="http://schemas.openxmlformats.org/officeDocument/2006/relationships/hyperlink" Target="http://www.pancontrol.at/index.php?pid=241&amp;prid=63" TargetMode="External" /><Relationship Id="rId70" Type="http://schemas.openxmlformats.org/officeDocument/2006/relationships/hyperlink" Target="http://www.pancontrol.at/index.php?pid=241&amp;prid=126&amp;name=PAN%20Leitungssucher" TargetMode="External" /><Relationship Id="rId71" Type="http://schemas.openxmlformats.org/officeDocument/2006/relationships/hyperlink" Target="https://www.pancontrol.at/index.php?pid=241&amp;prid=133" TargetMode="External" /><Relationship Id="rId72" Type="http://schemas.openxmlformats.org/officeDocument/2006/relationships/table" Target="../tables/table1.xml" /><Relationship Id="rId73" Type="http://schemas.openxmlformats.org/officeDocument/2006/relationships/table" Target="../tables/table2.xml" /><Relationship Id="rId74" Type="http://schemas.openxmlformats.org/officeDocument/2006/relationships/table" Target="../tables/table3.xml" /><Relationship Id="rId75" Type="http://schemas.openxmlformats.org/officeDocument/2006/relationships/table" Target="../tables/table4.xml" /><Relationship Id="rId76" Type="http://schemas.openxmlformats.org/officeDocument/2006/relationships/table" Target="../tables/table5.xml" /><Relationship Id="rId77" Type="http://schemas.openxmlformats.org/officeDocument/2006/relationships/table" Target="../tables/table6.xml" /><Relationship Id="rId78" Type="http://schemas.openxmlformats.org/officeDocument/2006/relationships/table" Target="../tables/table7.xml" /><Relationship Id="rId79" Type="http://schemas.openxmlformats.org/officeDocument/2006/relationships/table" Target="../tables/table8.xml" /><Relationship Id="rId80" Type="http://schemas.openxmlformats.org/officeDocument/2006/relationships/table" Target="../tables/table9.xm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" sqref="E1:J1"/>
    </sheetView>
  </sheetViews>
  <sheetFormatPr defaultColWidth="11.57421875" defaultRowHeight="15"/>
  <cols>
    <col min="1" max="1" width="14.00390625" style="1" bestFit="1" customWidth="1"/>
    <col min="2" max="2" width="36.28125" style="83" bestFit="1" customWidth="1"/>
    <col min="3" max="3" width="41.8515625" style="22" customWidth="1"/>
    <col min="4" max="4" width="48.28125" style="22" customWidth="1"/>
    <col min="5" max="5" width="11.7109375" style="30" customWidth="1"/>
    <col min="6" max="6" width="11.421875" style="21" customWidth="1"/>
    <col min="7" max="7" width="8.7109375" style="22" hidden="1" customWidth="1"/>
    <col min="8" max="8" width="10.28125" style="22" customWidth="1"/>
    <col min="9" max="9" width="7.7109375" style="17" customWidth="1"/>
    <col min="10" max="10" width="7.57421875" style="22" customWidth="1"/>
    <col min="11" max="11" width="17.00390625" style="42" hidden="1" customWidth="1"/>
    <col min="12" max="13" width="12.7109375" style="21" customWidth="1"/>
    <col min="14" max="14" width="10.28125" style="22" customWidth="1"/>
    <col min="15" max="15" width="40.57421875" style="22" customWidth="1"/>
    <col min="16" max="16" width="16.7109375" style="22" bestFit="1" customWidth="1"/>
    <col min="17" max="16384" width="11.57421875" style="22" customWidth="1"/>
  </cols>
  <sheetData>
    <row r="1" spans="1:13" s="6" customFormat="1" ht="63.75" customHeight="1">
      <c r="A1" s="1"/>
      <c r="B1" s="76"/>
      <c r="C1" s="2"/>
      <c r="D1" s="3" t="s">
        <v>124</v>
      </c>
      <c r="E1" s="92" t="s">
        <v>132</v>
      </c>
      <c r="F1" s="92"/>
      <c r="G1" s="92"/>
      <c r="H1" s="92"/>
      <c r="I1" s="92"/>
      <c r="J1" s="92"/>
      <c r="K1" s="4"/>
      <c r="L1" s="5"/>
      <c r="M1" s="5"/>
    </row>
    <row r="2" spans="1:15" s="8" customFormat="1" ht="24.75" customHeight="1">
      <c r="A2" s="24"/>
      <c r="B2" s="7" t="s">
        <v>130</v>
      </c>
      <c r="C2" s="24"/>
      <c r="D2" s="43"/>
      <c r="E2" s="44" t="s">
        <v>133</v>
      </c>
      <c r="F2" s="44" t="s">
        <v>134</v>
      </c>
      <c r="G2" s="45"/>
      <c r="H2" s="46"/>
      <c r="I2" s="45"/>
      <c r="J2" s="47"/>
      <c r="K2" s="48"/>
      <c r="L2" s="44" t="s">
        <v>135</v>
      </c>
      <c r="M2" s="44" t="s">
        <v>134</v>
      </c>
      <c r="N2" s="44" t="s">
        <v>14</v>
      </c>
      <c r="O2" s="44" t="s">
        <v>136</v>
      </c>
    </row>
    <row r="3" spans="1:14" s="54" customFormat="1" ht="30">
      <c r="A3" s="55" t="s">
        <v>0</v>
      </c>
      <c r="B3" s="55" t="s">
        <v>1</v>
      </c>
      <c r="C3" s="55" t="s">
        <v>2</v>
      </c>
      <c r="D3" s="55" t="s">
        <v>3</v>
      </c>
      <c r="E3" s="49" t="s">
        <v>4</v>
      </c>
      <c r="F3" s="50" t="s">
        <v>5</v>
      </c>
      <c r="G3" s="51"/>
      <c r="H3" s="93" t="s">
        <v>6</v>
      </c>
      <c r="I3" s="93"/>
      <c r="J3" s="52" t="s">
        <v>7</v>
      </c>
      <c r="K3" s="53"/>
      <c r="L3" s="49" t="s">
        <v>4</v>
      </c>
      <c r="M3" s="50" t="s">
        <v>5</v>
      </c>
      <c r="N3" s="23">
        <v>0</v>
      </c>
    </row>
    <row r="4" spans="1:14" s="67" customFormat="1" ht="15.75">
      <c r="A4" s="58"/>
      <c r="B4" s="56" t="s">
        <v>8</v>
      </c>
      <c r="C4" s="59" t="s">
        <v>2</v>
      </c>
      <c r="D4" s="59" t="s">
        <v>3</v>
      </c>
      <c r="E4" s="60" t="s">
        <v>9</v>
      </c>
      <c r="F4" s="60" t="s">
        <v>10</v>
      </c>
      <c r="G4" s="61" t="s">
        <v>11</v>
      </c>
      <c r="H4" s="62" t="s">
        <v>12</v>
      </c>
      <c r="I4" s="63" t="s">
        <v>13</v>
      </c>
      <c r="J4" s="61" t="s">
        <v>14</v>
      </c>
      <c r="K4" s="64" t="s">
        <v>15</v>
      </c>
      <c r="L4" s="65" t="s">
        <v>16</v>
      </c>
      <c r="M4" s="65" t="s">
        <v>17</v>
      </c>
      <c r="N4" s="66" t="s">
        <v>125</v>
      </c>
    </row>
    <row r="5" spans="1:15" ht="15">
      <c r="A5" s="1">
        <v>9120037331401</v>
      </c>
      <c r="B5" s="77" t="s">
        <v>19</v>
      </c>
      <c r="C5" s="22" t="s">
        <v>147</v>
      </c>
      <c r="D5" s="22" t="s">
        <v>156</v>
      </c>
      <c r="E5" s="25">
        <v>1.61</v>
      </c>
      <c r="F5" s="26">
        <v>1.46</v>
      </c>
      <c r="G5" s="27"/>
      <c r="H5" s="22">
        <v>100</v>
      </c>
      <c r="I5" s="10" t="s">
        <v>20</v>
      </c>
      <c r="J5" s="27" t="s">
        <v>21</v>
      </c>
      <c r="K5" s="20"/>
      <c r="L5" s="28">
        <f>Tabelle1!$E5*(1-$N$3)</f>
        <v>1.61</v>
      </c>
      <c r="M5" s="26">
        <f>Tabelle1!$F5*(1-$N$3)</f>
        <v>1.46</v>
      </c>
      <c r="N5" s="11"/>
      <c r="O5" s="29"/>
    </row>
    <row r="6" spans="1:15" ht="15">
      <c r="A6" s="1">
        <v>9120037331425</v>
      </c>
      <c r="B6" s="77" t="s">
        <v>22</v>
      </c>
      <c r="C6" s="22" t="s">
        <v>147</v>
      </c>
      <c r="D6" s="22" t="s">
        <v>157</v>
      </c>
      <c r="E6" s="30">
        <v>1.79</v>
      </c>
      <c r="F6" s="21">
        <v>1.62</v>
      </c>
      <c r="G6" s="27"/>
      <c r="H6" s="22">
        <v>50</v>
      </c>
      <c r="I6" s="10" t="s">
        <v>20</v>
      </c>
      <c r="J6" s="27" t="s">
        <v>21</v>
      </c>
      <c r="K6" s="20"/>
      <c r="L6" s="21">
        <f>Tabelle1!$E6*(1-$N$3)</f>
        <v>1.79</v>
      </c>
      <c r="M6" s="31">
        <f>Tabelle1!$F6*(1-$N$3)</f>
        <v>1.62</v>
      </c>
      <c r="N6" s="11"/>
      <c r="O6" s="29"/>
    </row>
    <row r="7" spans="1:15" ht="15">
      <c r="A7" s="1">
        <v>9120037334150</v>
      </c>
      <c r="B7" s="77" t="s">
        <v>23</v>
      </c>
      <c r="C7" s="22" t="s">
        <v>148</v>
      </c>
      <c r="D7" s="22" t="s">
        <v>158</v>
      </c>
      <c r="E7" s="25">
        <v>2.2</v>
      </c>
      <c r="F7" s="26">
        <v>2</v>
      </c>
      <c r="G7" s="27"/>
      <c r="H7" s="22">
        <v>100</v>
      </c>
      <c r="I7" s="10" t="s">
        <v>20</v>
      </c>
      <c r="J7" s="27" t="s">
        <v>21</v>
      </c>
      <c r="K7" s="20"/>
      <c r="L7" s="28">
        <f>Tabelle1!$E7*(1-$N$3)</f>
        <v>2.2</v>
      </c>
      <c r="M7" s="26">
        <f>Tabelle1!$F7*(1-$N$3)</f>
        <v>2</v>
      </c>
      <c r="N7" s="11"/>
      <c r="O7" s="29"/>
    </row>
    <row r="8" spans="1:15" ht="15">
      <c r="A8" s="1">
        <v>9120037330190</v>
      </c>
      <c r="B8" s="77" t="s">
        <v>24</v>
      </c>
      <c r="C8" s="22" t="s">
        <v>148</v>
      </c>
      <c r="D8" s="22" t="s">
        <v>159</v>
      </c>
      <c r="E8" s="30">
        <v>2.6</v>
      </c>
      <c r="F8" s="21">
        <v>2.3</v>
      </c>
      <c r="G8" s="27"/>
      <c r="H8" s="22">
        <v>50</v>
      </c>
      <c r="I8" s="10" t="s">
        <v>20</v>
      </c>
      <c r="J8" s="27" t="s">
        <v>21</v>
      </c>
      <c r="K8" s="20"/>
      <c r="L8" s="21">
        <f>Tabelle1!$E8*(1-$N$3)</f>
        <v>2.6</v>
      </c>
      <c r="M8" s="31">
        <f>Tabelle1!$F8*(1-$N$3)</f>
        <v>2.3</v>
      </c>
      <c r="N8" s="11"/>
      <c r="O8" s="29"/>
    </row>
    <row r="9" spans="1:15" ht="15">
      <c r="A9" s="1">
        <v>9120037332002</v>
      </c>
      <c r="B9" s="77" t="s">
        <v>25</v>
      </c>
      <c r="C9" s="22" t="s">
        <v>150</v>
      </c>
      <c r="D9" s="22" t="s">
        <v>149</v>
      </c>
      <c r="E9" s="25">
        <v>4.58</v>
      </c>
      <c r="F9" s="26">
        <v>4.16</v>
      </c>
      <c r="G9" s="27"/>
      <c r="H9" s="22">
        <v>96</v>
      </c>
      <c r="I9" s="10" t="s">
        <v>20</v>
      </c>
      <c r="J9" s="27" t="s">
        <v>21</v>
      </c>
      <c r="K9" s="20"/>
      <c r="L9" s="28">
        <f>Tabelle1!$E9*(1-$N$3)</f>
        <v>4.58</v>
      </c>
      <c r="M9" s="26">
        <f>Tabelle1!$F9*(1-$N$3)</f>
        <v>4.16</v>
      </c>
      <c r="N9" s="11"/>
      <c r="O9" s="29"/>
    </row>
    <row r="10" spans="1:15" ht="15">
      <c r="A10" s="15">
        <v>9120037330022</v>
      </c>
      <c r="B10" s="78" t="s">
        <v>252</v>
      </c>
      <c r="C10" s="87" t="s">
        <v>160</v>
      </c>
      <c r="D10" s="87" t="s">
        <v>131</v>
      </c>
      <c r="E10" s="30">
        <v>9.9</v>
      </c>
      <c r="F10" s="21">
        <v>8.5</v>
      </c>
      <c r="G10" s="27"/>
      <c r="H10" s="22">
        <v>100</v>
      </c>
      <c r="I10" s="10" t="s">
        <v>20</v>
      </c>
      <c r="J10" s="27" t="s">
        <v>21</v>
      </c>
      <c r="K10" s="20"/>
      <c r="L10" s="21">
        <f>Tabelle1!$E10*(1-$N$3)</f>
        <v>9.9</v>
      </c>
      <c r="M10" s="21">
        <f>Tabelle1!$F10*(1-$N$3)</f>
        <v>8.5</v>
      </c>
      <c r="N10" s="11"/>
      <c r="O10" s="29"/>
    </row>
    <row r="11" spans="1:15" ht="15">
      <c r="A11" s="1">
        <v>9120037330039</v>
      </c>
      <c r="B11" s="77" t="s">
        <v>26</v>
      </c>
      <c r="C11" s="22" t="s">
        <v>152</v>
      </c>
      <c r="D11" s="22" t="s">
        <v>27</v>
      </c>
      <c r="E11" s="25">
        <v>18.9</v>
      </c>
      <c r="F11" s="26">
        <v>17.5</v>
      </c>
      <c r="G11" s="27"/>
      <c r="H11" s="22">
        <v>40</v>
      </c>
      <c r="I11" s="10" t="s">
        <v>20</v>
      </c>
      <c r="J11" s="27" t="s">
        <v>21</v>
      </c>
      <c r="K11" s="20"/>
      <c r="L11" s="25">
        <f>Tabelle1!$E11*(1-$N$3)</f>
        <v>18.9</v>
      </c>
      <c r="M11" s="26">
        <f>Tabelle1!$F11*(1-$N$3)</f>
        <v>17.5</v>
      </c>
      <c r="N11" s="11"/>
      <c r="O11" s="29"/>
    </row>
    <row r="12" spans="1:15" ht="15">
      <c r="A12" s="1">
        <v>9120037338400</v>
      </c>
      <c r="B12" s="81" t="s">
        <v>28</v>
      </c>
      <c r="C12" s="87" t="s">
        <v>151</v>
      </c>
      <c r="D12" s="87" t="s">
        <v>29</v>
      </c>
      <c r="E12" s="30">
        <v>11.5</v>
      </c>
      <c r="F12" s="21">
        <v>9.9</v>
      </c>
      <c r="G12" s="27"/>
      <c r="H12" s="22">
        <v>40</v>
      </c>
      <c r="I12" s="10" t="s">
        <v>20</v>
      </c>
      <c r="J12" s="27" t="s">
        <v>21</v>
      </c>
      <c r="K12" s="20"/>
      <c r="L12" s="21">
        <f>Tabelle1!$E12*(1-$N$3)</f>
        <v>11.5</v>
      </c>
      <c r="M12" s="31">
        <f>Tabelle1!$F12*(1-$N$3)</f>
        <v>9.9</v>
      </c>
      <c r="N12" s="11"/>
      <c r="O12" s="29"/>
    </row>
    <row r="13" spans="1:15" ht="15">
      <c r="A13" s="1">
        <v>9120037337410</v>
      </c>
      <c r="B13" s="77" t="s">
        <v>30</v>
      </c>
      <c r="C13" s="22" t="s">
        <v>151</v>
      </c>
      <c r="D13" s="22" t="s">
        <v>31</v>
      </c>
      <c r="E13" s="25">
        <v>14.9</v>
      </c>
      <c r="F13" s="26">
        <v>13.9</v>
      </c>
      <c r="G13" s="27"/>
      <c r="H13" s="22">
        <v>40</v>
      </c>
      <c r="I13" s="10" t="s">
        <v>20</v>
      </c>
      <c r="J13" s="27" t="s">
        <v>21</v>
      </c>
      <c r="K13" s="20"/>
      <c r="L13" s="28">
        <f>Tabelle1!$E13*(1-$N$3)</f>
        <v>14.9</v>
      </c>
      <c r="M13" s="26">
        <f>Tabelle1!$F13*(1-$N$3)</f>
        <v>13.9</v>
      </c>
      <c r="N13" s="11"/>
      <c r="O13" s="29"/>
    </row>
    <row r="14" spans="1:15" ht="15">
      <c r="A14" s="1">
        <v>9120037336901</v>
      </c>
      <c r="B14" s="81" t="s">
        <v>32</v>
      </c>
      <c r="C14" s="87" t="s">
        <v>153</v>
      </c>
      <c r="D14" s="87" t="s">
        <v>154</v>
      </c>
      <c r="E14" s="30">
        <v>54.9</v>
      </c>
      <c r="F14" s="21">
        <v>49.9</v>
      </c>
      <c r="G14" s="27"/>
      <c r="H14" s="22">
        <v>20</v>
      </c>
      <c r="I14" s="10" t="s">
        <v>20</v>
      </c>
      <c r="J14" s="27" t="s">
        <v>21</v>
      </c>
      <c r="K14" s="20"/>
      <c r="L14" s="21">
        <f>Tabelle1!$E14*(1-$N$3)</f>
        <v>54.9</v>
      </c>
      <c r="M14" s="31">
        <f>Tabelle1!$F14*(1-$N$3)</f>
        <v>49.9</v>
      </c>
      <c r="N14" s="11"/>
      <c r="O14" s="29"/>
    </row>
    <row r="15" spans="1:15" ht="15">
      <c r="A15" s="1">
        <v>9120037336918</v>
      </c>
      <c r="B15" s="77" t="s">
        <v>33</v>
      </c>
      <c r="C15" s="22" t="s">
        <v>155</v>
      </c>
      <c r="D15" s="22" t="s">
        <v>154</v>
      </c>
      <c r="E15" s="25">
        <v>74.9</v>
      </c>
      <c r="F15" s="26">
        <v>64.9</v>
      </c>
      <c r="G15" s="27"/>
      <c r="H15" s="22">
        <v>20</v>
      </c>
      <c r="I15" s="10" t="s">
        <v>20</v>
      </c>
      <c r="J15" s="27" t="s">
        <v>21</v>
      </c>
      <c r="K15" s="20"/>
      <c r="L15" s="28">
        <f>Tabelle1!$E15*(1-$N$3)</f>
        <v>74.9</v>
      </c>
      <c r="M15" s="26">
        <f>Tabelle1!$F15*(1-$N$3)</f>
        <v>64.9</v>
      </c>
      <c r="N15" s="11"/>
      <c r="O15" s="29"/>
    </row>
    <row r="16" spans="1:14" s="71" customFormat="1" ht="15.75">
      <c r="A16" s="59"/>
      <c r="B16" s="56" t="s">
        <v>244</v>
      </c>
      <c r="C16" s="59" t="s">
        <v>15</v>
      </c>
      <c r="D16" s="59" t="s">
        <v>16</v>
      </c>
      <c r="E16" s="60" t="s">
        <v>17</v>
      </c>
      <c r="F16" s="60" t="s">
        <v>18</v>
      </c>
      <c r="G16" s="61" t="s">
        <v>34</v>
      </c>
      <c r="H16" s="62" t="s">
        <v>35</v>
      </c>
      <c r="I16" s="63" t="s">
        <v>13</v>
      </c>
      <c r="J16" s="61" t="s">
        <v>36</v>
      </c>
      <c r="K16" s="68" t="s">
        <v>37</v>
      </c>
      <c r="L16" s="69" t="s">
        <v>38</v>
      </c>
      <c r="M16" s="69" t="s">
        <v>39</v>
      </c>
      <c r="N16" s="70"/>
    </row>
    <row r="17" spans="1:15" ht="15">
      <c r="A17" s="1">
        <v>6935750520215</v>
      </c>
      <c r="B17" s="78" t="s">
        <v>40</v>
      </c>
      <c r="C17" s="87" t="s">
        <v>163</v>
      </c>
      <c r="D17" s="87"/>
      <c r="E17" s="25">
        <v>14.9</v>
      </c>
      <c r="F17" s="26">
        <v>13.5</v>
      </c>
      <c r="G17" s="27"/>
      <c r="H17" s="22">
        <v>40</v>
      </c>
      <c r="I17" s="10" t="s">
        <v>20</v>
      </c>
      <c r="J17" s="27" t="s">
        <v>21</v>
      </c>
      <c r="K17" s="20"/>
      <c r="L17" s="25">
        <f>Tabelle1!$E17*(1-$N$3)</f>
        <v>14.9</v>
      </c>
      <c r="M17" s="26">
        <f>Tabelle1!$F17*(1-$N$3)</f>
        <v>13.5</v>
      </c>
      <c r="N17" s="32"/>
      <c r="O17" s="33"/>
    </row>
    <row r="18" spans="1:15" ht="15">
      <c r="A18" s="1">
        <v>9120037338912</v>
      </c>
      <c r="B18" s="81" t="s">
        <v>41</v>
      </c>
      <c r="C18" s="87" t="s">
        <v>162</v>
      </c>
      <c r="D18" s="87" t="s">
        <v>144</v>
      </c>
      <c r="E18" s="30">
        <v>21.9</v>
      </c>
      <c r="F18" s="21">
        <v>19.9</v>
      </c>
      <c r="G18" s="27"/>
      <c r="H18" s="22">
        <v>30</v>
      </c>
      <c r="I18" s="10" t="s">
        <v>20</v>
      </c>
      <c r="J18" s="27" t="s">
        <v>21</v>
      </c>
      <c r="K18" s="20"/>
      <c r="L18" s="30">
        <f>Tabelle1!$E18*(1-$N$3)</f>
        <v>21.9</v>
      </c>
      <c r="M18" s="30">
        <f>Tabelle1!$F18*(1-$N$3)</f>
        <v>19.9</v>
      </c>
      <c r="N18" s="32"/>
      <c r="O18" s="33"/>
    </row>
    <row r="19" spans="1:15" s="13" customFormat="1" ht="15.75">
      <c r="A19" s="12">
        <v>9120037334914</v>
      </c>
      <c r="B19" s="81" t="s">
        <v>42</v>
      </c>
      <c r="C19" s="87" t="s">
        <v>162</v>
      </c>
      <c r="D19" s="87" t="s">
        <v>145</v>
      </c>
      <c r="E19" s="25">
        <v>39.9</v>
      </c>
      <c r="F19" s="26">
        <v>34.9</v>
      </c>
      <c r="G19" s="27"/>
      <c r="H19" s="22">
        <v>30</v>
      </c>
      <c r="I19" s="10" t="s">
        <v>20</v>
      </c>
      <c r="J19" s="27" t="s">
        <v>21</v>
      </c>
      <c r="K19" s="20"/>
      <c r="L19" s="25">
        <f>Tabelle1!$E19*(1-$N$3)</f>
        <v>39.9</v>
      </c>
      <c r="M19" s="26">
        <f>Tabelle1!$F19*(1-$N$3)</f>
        <v>34.9</v>
      </c>
      <c r="N19" s="32"/>
      <c r="O19" s="33"/>
    </row>
    <row r="20" spans="1:15" ht="15">
      <c r="A20" s="1">
        <v>9120037331111</v>
      </c>
      <c r="B20" s="77" t="s">
        <v>43</v>
      </c>
      <c r="C20" s="22" t="s">
        <v>164</v>
      </c>
      <c r="D20" s="22" t="s">
        <v>143</v>
      </c>
      <c r="E20" s="30">
        <v>22.8</v>
      </c>
      <c r="F20" s="21">
        <v>19.9</v>
      </c>
      <c r="G20" s="27"/>
      <c r="H20" s="22">
        <v>40</v>
      </c>
      <c r="I20" s="10" t="s">
        <v>20</v>
      </c>
      <c r="J20" s="27" t="s">
        <v>21</v>
      </c>
      <c r="K20" s="20"/>
      <c r="L20" s="21">
        <f>Tabelle1!$E20*(1-$N$3)</f>
        <v>22.8</v>
      </c>
      <c r="M20" s="31">
        <f>Tabelle1!$F20*(1-$N$3)</f>
        <v>19.9</v>
      </c>
      <c r="N20" s="32"/>
      <c r="O20" s="33"/>
    </row>
    <row r="21" spans="1:15" s="13" customFormat="1" ht="15.75">
      <c r="A21" s="12">
        <v>9120037331180</v>
      </c>
      <c r="B21" s="77" t="s">
        <v>44</v>
      </c>
      <c r="C21" s="22" t="s">
        <v>161</v>
      </c>
      <c r="D21" s="22" t="s">
        <v>146</v>
      </c>
      <c r="E21" s="25">
        <v>54.9</v>
      </c>
      <c r="F21" s="26">
        <v>49.9</v>
      </c>
      <c r="G21" s="27"/>
      <c r="H21" s="22">
        <v>40</v>
      </c>
      <c r="I21" s="10" t="s">
        <v>20</v>
      </c>
      <c r="J21" s="27" t="s">
        <v>21</v>
      </c>
      <c r="K21" s="20"/>
      <c r="L21" s="28">
        <f>Tabelle1!$E21*(1-$N$3)</f>
        <v>54.9</v>
      </c>
      <c r="M21" s="26">
        <f>Tabelle1!$F21*(1-$N$3)</f>
        <v>49.9</v>
      </c>
      <c r="N21" s="32"/>
      <c r="O21" s="33"/>
    </row>
    <row r="22" spans="1:15" ht="15">
      <c r="A22" s="1">
        <v>9120037332804</v>
      </c>
      <c r="B22" s="77" t="s">
        <v>45</v>
      </c>
      <c r="C22" s="22" t="s">
        <v>165</v>
      </c>
      <c r="D22" s="22" t="s">
        <v>166</v>
      </c>
      <c r="E22" s="30">
        <v>44.9</v>
      </c>
      <c r="F22" s="21">
        <v>39.9</v>
      </c>
      <c r="G22" s="27"/>
      <c r="H22" s="22">
        <v>40</v>
      </c>
      <c r="I22" s="10" t="s">
        <v>20</v>
      </c>
      <c r="J22" s="27" t="s">
        <v>21</v>
      </c>
      <c r="K22" s="20"/>
      <c r="L22" s="21">
        <f>Tabelle1!$E22*(1-$N$3)</f>
        <v>44.9</v>
      </c>
      <c r="M22" s="21">
        <f>Tabelle1!$F22*(1-$N$3)</f>
        <v>39.9</v>
      </c>
      <c r="N22" s="32"/>
      <c r="O22" s="33"/>
    </row>
    <row r="23" spans="1:14" s="71" customFormat="1" ht="15.75">
      <c r="A23" s="58"/>
      <c r="B23" s="56" t="s">
        <v>46</v>
      </c>
      <c r="C23" s="59" t="s">
        <v>2</v>
      </c>
      <c r="D23" s="59" t="s">
        <v>3</v>
      </c>
      <c r="E23" s="60" t="s">
        <v>47</v>
      </c>
      <c r="F23" s="60" t="s">
        <v>48</v>
      </c>
      <c r="G23" s="61" t="s">
        <v>11</v>
      </c>
      <c r="H23" s="62" t="s">
        <v>12</v>
      </c>
      <c r="I23" s="63" t="s">
        <v>13</v>
      </c>
      <c r="J23" s="61" t="s">
        <v>14</v>
      </c>
      <c r="K23" s="68" t="s">
        <v>15</v>
      </c>
      <c r="L23" s="69" t="s">
        <v>16</v>
      </c>
      <c r="M23" s="69" t="s">
        <v>49</v>
      </c>
      <c r="N23" s="70"/>
    </row>
    <row r="24" spans="1:15" ht="15">
      <c r="A24" s="1">
        <v>9120037331845</v>
      </c>
      <c r="B24" s="78" t="s">
        <v>126</v>
      </c>
      <c r="C24" s="87" t="s">
        <v>168</v>
      </c>
      <c r="D24" s="87" t="s">
        <v>253</v>
      </c>
      <c r="E24" s="25">
        <v>49.9</v>
      </c>
      <c r="F24" s="26">
        <v>44.9</v>
      </c>
      <c r="G24" s="27"/>
      <c r="H24" s="22">
        <v>30</v>
      </c>
      <c r="I24" s="10" t="s">
        <v>20</v>
      </c>
      <c r="J24" s="27" t="s">
        <v>21</v>
      </c>
      <c r="K24" s="20"/>
      <c r="L24" s="28">
        <f>Tabelle1!$E24*(1-$N$3)</f>
        <v>49.9</v>
      </c>
      <c r="M24" s="26">
        <f>Tabelle1!$F24*(1-$N$3)</f>
        <v>44.9</v>
      </c>
      <c r="N24" s="32"/>
      <c r="O24" s="33"/>
    </row>
    <row r="25" spans="1:15" ht="15">
      <c r="A25" s="1">
        <v>9120037331852</v>
      </c>
      <c r="B25" s="86" t="s">
        <v>127</v>
      </c>
      <c r="C25" s="40" t="s">
        <v>167</v>
      </c>
      <c r="D25" s="91" t="s">
        <v>169</v>
      </c>
      <c r="E25" s="30">
        <v>95</v>
      </c>
      <c r="F25" s="21">
        <v>85</v>
      </c>
      <c r="G25" s="27"/>
      <c r="H25" s="22">
        <v>20</v>
      </c>
      <c r="I25" s="10" t="s">
        <v>20</v>
      </c>
      <c r="J25" s="27" t="s">
        <v>21</v>
      </c>
      <c r="K25" s="20"/>
      <c r="L25" s="21">
        <f>Tabelle1!$E25*(1-$N$3)</f>
        <v>95</v>
      </c>
      <c r="M25" s="21">
        <f>Tabelle1!$F25*(1-$N$3)</f>
        <v>85</v>
      </c>
      <c r="N25" s="32"/>
      <c r="O25" s="33"/>
    </row>
    <row r="26" spans="1:15" ht="15">
      <c r="A26" s="1">
        <v>9120037331869</v>
      </c>
      <c r="B26" s="78" t="s">
        <v>128</v>
      </c>
      <c r="C26" s="87" t="s">
        <v>168</v>
      </c>
      <c r="D26" s="87" t="s">
        <v>254</v>
      </c>
      <c r="E26" s="25">
        <v>69</v>
      </c>
      <c r="F26" s="26">
        <v>59</v>
      </c>
      <c r="G26" s="27"/>
      <c r="H26" s="22">
        <v>30</v>
      </c>
      <c r="I26" s="10" t="s">
        <v>20</v>
      </c>
      <c r="J26" s="27" t="s">
        <v>21</v>
      </c>
      <c r="K26" s="20"/>
      <c r="L26" s="28">
        <f>Tabelle1!$E26*(1-$N$3)</f>
        <v>69</v>
      </c>
      <c r="M26" s="26">
        <f>Tabelle1!$F26*(1-$N$3)</f>
        <v>59</v>
      </c>
      <c r="N26" s="14"/>
      <c r="O26" s="33"/>
    </row>
    <row r="27" spans="1:15" ht="15">
      <c r="A27" s="1">
        <v>9120037331876</v>
      </c>
      <c r="B27" s="77" t="s">
        <v>50</v>
      </c>
      <c r="C27" s="22" t="s">
        <v>174</v>
      </c>
      <c r="D27" s="22" t="s">
        <v>255</v>
      </c>
      <c r="E27" s="30">
        <v>108.5</v>
      </c>
      <c r="F27" s="21">
        <v>99.9</v>
      </c>
      <c r="G27" s="27"/>
      <c r="H27" s="22">
        <v>30</v>
      </c>
      <c r="I27" s="10" t="s">
        <v>20</v>
      </c>
      <c r="J27" s="27" t="s">
        <v>21</v>
      </c>
      <c r="K27" s="20"/>
      <c r="L27" s="21">
        <f>Tabelle1!$E27*(1-$N$3)</f>
        <v>108.5</v>
      </c>
      <c r="M27" s="31">
        <f>Tabelle1!$F27*(1-$N$3)</f>
        <v>99.9</v>
      </c>
      <c r="N27" s="32"/>
      <c r="O27" s="33"/>
    </row>
    <row r="28" spans="1:15" ht="15">
      <c r="A28" s="1">
        <v>9120037331883</v>
      </c>
      <c r="B28" s="78" t="s">
        <v>129</v>
      </c>
      <c r="C28" s="87" t="s">
        <v>168</v>
      </c>
      <c r="D28" s="90" t="s">
        <v>173</v>
      </c>
      <c r="E28" s="25">
        <v>99</v>
      </c>
      <c r="F28" s="26">
        <v>89</v>
      </c>
      <c r="G28" s="27"/>
      <c r="H28" s="22">
        <v>30</v>
      </c>
      <c r="I28" s="10" t="s">
        <v>20</v>
      </c>
      <c r="J28" s="27" t="s">
        <v>21</v>
      </c>
      <c r="K28" s="20"/>
      <c r="L28" s="28">
        <f>Tabelle1!$E28*(1-$N$3)</f>
        <v>99</v>
      </c>
      <c r="M28" s="26">
        <f>Tabelle1!$F28*(1-$N$3)</f>
        <v>89</v>
      </c>
      <c r="N28" s="32"/>
      <c r="O28" s="33"/>
    </row>
    <row r="29" spans="1:15" ht="15">
      <c r="A29" s="1">
        <v>9120037331906</v>
      </c>
      <c r="B29" s="77" t="s">
        <v>51</v>
      </c>
      <c r="C29" s="22" t="s">
        <v>168</v>
      </c>
      <c r="D29" s="83" t="s">
        <v>173</v>
      </c>
      <c r="E29" s="30">
        <v>198</v>
      </c>
      <c r="F29" s="21">
        <v>184.9</v>
      </c>
      <c r="G29" s="27"/>
      <c r="H29" s="22">
        <v>30</v>
      </c>
      <c r="I29" s="10" t="s">
        <v>20</v>
      </c>
      <c r="J29" s="27" t="s">
        <v>21</v>
      </c>
      <c r="K29" s="20"/>
      <c r="L29" s="21">
        <f>Tabelle1!$E29*(1-$N$3)</f>
        <v>198</v>
      </c>
      <c r="M29" s="21">
        <f>Tabelle1!$F29*(1-$N$3)</f>
        <v>184.9</v>
      </c>
      <c r="N29" s="32"/>
      <c r="O29" s="33"/>
    </row>
    <row r="30" spans="1:15" ht="15">
      <c r="A30" s="1">
        <v>9120037339896</v>
      </c>
      <c r="B30" s="77" t="s">
        <v>52</v>
      </c>
      <c r="C30" s="22" t="s">
        <v>168</v>
      </c>
      <c r="D30" s="22" t="s">
        <v>175</v>
      </c>
      <c r="E30" s="25">
        <v>849</v>
      </c>
      <c r="F30" s="26">
        <v>780</v>
      </c>
      <c r="G30" s="27"/>
      <c r="H30" s="22">
        <v>20</v>
      </c>
      <c r="I30" s="10" t="s">
        <v>20</v>
      </c>
      <c r="J30" s="27" t="s">
        <v>21</v>
      </c>
      <c r="K30" s="20"/>
      <c r="L30" s="25">
        <f>Tabelle1!$E30*(1-$N$3)</f>
        <v>849</v>
      </c>
      <c r="M30" s="26">
        <f>Tabelle1!$F30*(1-$N$3)</f>
        <v>780</v>
      </c>
      <c r="N30" s="32"/>
      <c r="O30" s="33"/>
    </row>
    <row r="31" spans="1:14" s="71" customFormat="1" ht="15.75">
      <c r="A31" s="58"/>
      <c r="B31" s="56" t="s">
        <v>245</v>
      </c>
      <c r="C31" s="59" t="s">
        <v>2</v>
      </c>
      <c r="D31" s="59" t="s">
        <v>3</v>
      </c>
      <c r="E31" s="60" t="s">
        <v>47</v>
      </c>
      <c r="F31" s="60" t="s">
        <v>48</v>
      </c>
      <c r="G31" s="61" t="s">
        <v>11</v>
      </c>
      <c r="H31" s="62" t="s">
        <v>12</v>
      </c>
      <c r="I31" s="63" t="s">
        <v>13</v>
      </c>
      <c r="J31" s="61" t="s">
        <v>14</v>
      </c>
      <c r="K31" s="68" t="s">
        <v>15</v>
      </c>
      <c r="L31" s="65" t="s">
        <v>16</v>
      </c>
      <c r="M31" s="69" t="s">
        <v>49</v>
      </c>
      <c r="N31" s="70"/>
    </row>
    <row r="32" spans="1:15" ht="15">
      <c r="A32" s="1">
        <v>9120037330015</v>
      </c>
      <c r="B32" s="80" t="s">
        <v>53</v>
      </c>
      <c r="C32" s="22" t="s">
        <v>170</v>
      </c>
      <c r="D32" s="22" t="s">
        <v>171</v>
      </c>
      <c r="E32" s="25">
        <v>74.9</v>
      </c>
      <c r="F32" s="26">
        <v>67.5</v>
      </c>
      <c r="G32" s="27"/>
      <c r="H32" s="22">
        <v>30</v>
      </c>
      <c r="I32" s="10" t="s">
        <v>20</v>
      </c>
      <c r="J32" s="27" t="s">
        <v>21</v>
      </c>
      <c r="K32" s="20"/>
      <c r="L32" s="28">
        <f>Tabelle1!$E32*(1-$N$3)</f>
        <v>74.9</v>
      </c>
      <c r="M32" s="26">
        <f>Tabelle1!$F32*(1-$N$3)</f>
        <v>67.5</v>
      </c>
      <c r="N32" s="32"/>
      <c r="O32" s="33"/>
    </row>
    <row r="33" spans="1:15" ht="15">
      <c r="A33" s="1">
        <v>9120037330060</v>
      </c>
      <c r="B33" s="77" t="s">
        <v>54</v>
      </c>
      <c r="C33" s="22" t="s">
        <v>172</v>
      </c>
      <c r="E33" s="30">
        <v>89.9</v>
      </c>
      <c r="F33" s="21">
        <v>79.9</v>
      </c>
      <c r="G33" s="27"/>
      <c r="H33" s="22">
        <v>20</v>
      </c>
      <c r="I33" s="10" t="s">
        <v>20</v>
      </c>
      <c r="J33" s="27" t="s">
        <v>21</v>
      </c>
      <c r="K33" s="20"/>
      <c r="L33" s="21">
        <f>Tabelle1!$E33*(1-$N$3)</f>
        <v>89.9</v>
      </c>
      <c r="M33" s="31">
        <f>Tabelle1!$F33*(1-$N$3)</f>
        <v>79.9</v>
      </c>
      <c r="N33" s="32"/>
      <c r="O33" s="33"/>
    </row>
    <row r="34" spans="1:14" s="71" customFormat="1" ht="15.75">
      <c r="A34" s="58"/>
      <c r="B34" s="56" t="s">
        <v>246</v>
      </c>
      <c r="C34" s="59" t="s">
        <v>2</v>
      </c>
      <c r="D34" s="59" t="s">
        <v>3</v>
      </c>
      <c r="E34" s="60" t="s">
        <v>47</v>
      </c>
      <c r="F34" s="60" t="s">
        <v>48</v>
      </c>
      <c r="G34" s="61" t="s">
        <v>11</v>
      </c>
      <c r="H34" s="62" t="s">
        <v>12</v>
      </c>
      <c r="I34" s="63" t="s">
        <v>13</v>
      </c>
      <c r="J34" s="61" t="s">
        <v>14</v>
      </c>
      <c r="K34" s="68" t="s">
        <v>15</v>
      </c>
      <c r="L34" s="69" t="s">
        <v>16</v>
      </c>
      <c r="M34" s="69" t="s">
        <v>49</v>
      </c>
      <c r="N34" s="70"/>
    </row>
    <row r="35" spans="1:14" ht="15">
      <c r="A35" s="1">
        <v>9120037331203</v>
      </c>
      <c r="B35" s="77" t="s">
        <v>55</v>
      </c>
      <c r="C35" s="22" t="s">
        <v>176</v>
      </c>
      <c r="D35" s="22" t="s">
        <v>177</v>
      </c>
      <c r="E35" s="28">
        <v>119</v>
      </c>
      <c r="F35" s="26">
        <v>109.9</v>
      </c>
      <c r="G35" s="27"/>
      <c r="H35" s="22">
        <v>40</v>
      </c>
      <c r="I35" s="10" t="s">
        <v>20</v>
      </c>
      <c r="J35" s="27" t="s">
        <v>21</v>
      </c>
      <c r="K35" s="20"/>
      <c r="L35" s="28">
        <f>Tabelle1!$E35*(1-$N$3)</f>
        <v>119</v>
      </c>
      <c r="M35" s="26">
        <f>Tabelle1!$F35*(1-$N$3)</f>
        <v>109.9</v>
      </c>
      <c r="N35" s="32"/>
    </row>
    <row r="36" spans="1:14" ht="15">
      <c r="A36" s="1">
        <v>9120037331241</v>
      </c>
      <c r="B36" s="77" t="s">
        <v>56</v>
      </c>
      <c r="C36" s="22" t="s">
        <v>178</v>
      </c>
      <c r="D36" s="22" t="s">
        <v>256</v>
      </c>
      <c r="E36" s="21">
        <v>54.9</v>
      </c>
      <c r="F36" s="21">
        <v>49.9</v>
      </c>
      <c r="G36" s="27"/>
      <c r="H36" s="22">
        <v>30</v>
      </c>
      <c r="I36" s="10" t="s">
        <v>20</v>
      </c>
      <c r="J36" s="27" t="s">
        <v>21</v>
      </c>
      <c r="K36" s="20"/>
      <c r="L36" s="21">
        <f>Tabelle1!$E36*(1-$N$3)</f>
        <v>54.9</v>
      </c>
      <c r="M36" s="31">
        <f>Tabelle1!$F36*(1-$N$3)</f>
        <v>49.9</v>
      </c>
      <c r="N36" s="32"/>
    </row>
    <row r="37" spans="1:14" ht="15">
      <c r="A37" s="1">
        <v>9120037331272</v>
      </c>
      <c r="B37" s="77" t="s">
        <v>57</v>
      </c>
      <c r="C37" s="22" t="s">
        <v>179</v>
      </c>
      <c r="D37" s="22" t="s">
        <v>256</v>
      </c>
      <c r="E37" s="28">
        <v>98</v>
      </c>
      <c r="F37" s="26">
        <v>84.9</v>
      </c>
      <c r="G37" s="27"/>
      <c r="H37" s="22">
        <v>30</v>
      </c>
      <c r="I37" s="10" t="s">
        <v>20</v>
      </c>
      <c r="J37" s="27" t="s">
        <v>21</v>
      </c>
      <c r="K37" s="20"/>
      <c r="L37" s="28">
        <f>Tabelle1!$E37*(1-$N$3)</f>
        <v>98</v>
      </c>
      <c r="M37" s="26">
        <f>Tabelle1!$F37*(1-$N$3)</f>
        <v>84.9</v>
      </c>
      <c r="N37" s="32"/>
    </row>
    <row r="38" spans="1:14" ht="15">
      <c r="A38" s="1">
        <v>9120037331494</v>
      </c>
      <c r="B38" s="77" t="s">
        <v>58</v>
      </c>
      <c r="C38" s="22" t="s">
        <v>181</v>
      </c>
      <c r="D38" s="22" t="s">
        <v>257</v>
      </c>
      <c r="E38" s="28">
        <v>169</v>
      </c>
      <c r="F38" s="26">
        <v>154.9</v>
      </c>
      <c r="G38" s="27"/>
      <c r="H38" s="22">
        <v>30</v>
      </c>
      <c r="I38" s="10" t="s">
        <v>20</v>
      </c>
      <c r="J38" s="27" t="s">
        <v>21</v>
      </c>
      <c r="K38" s="20"/>
      <c r="L38" s="28">
        <f>Tabelle1!$E38*(1-$N$3)</f>
        <v>169</v>
      </c>
      <c r="M38" s="26">
        <f>Tabelle1!$F38*(1-$N$3)</f>
        <v>154.9</v>
      </c>
      <c r="N38" s="32"/>
    </row>
    <row r="39" spans="1:15" ht="15">
      <c r="A39" s="88" t="str">
        <f>"9120037335201"</f>
        <v>9120037335201</v>
      </c>
      <c r="B39" s="81" t="s">
        <v>59</v>
      </c>
      <c r="C39" s="87" t="s">
        <v>182</v>
      </c>
      <c r="D39" s="90" t="s">
        <v>258</v>
      </c>
      <c r="E39" s="21">
        <v>49.9</v>
      </c>
      <c r="F39" s="21">
        <v>44.9</v>
      </c>
      <c r="G39" s="27"/>
      <c r="H39" s="22">
        <v>30</v>
      </c>
      <c r="I39" s="10" t="s">
        <v>20</v>
      </c>
      <c r="J39" s="27" t="s">
        <v>21</v>
      </c>
      <c r="K39" s="34"/>
      <c r="L39" s="21">
        <f>Tabelle1!$E39*(1-$N$3)</f>
        <v>49.9</v>
      </c>
      <c r="M39" s="21">
        <f>Tabelle1!$F39*(1-$N$3)</f>
        <v>44.9</v>
      </c>
      <c r="O39" s="84"/>
    </row>
    <row r="40" spans="1:15" ht="15">
      <c r="A40" s="88" t="str">
        <f>"9120037334600"</f>
        <v>9120037334600</v>
      </c>
      <c r="B40" s="81" t="s">
        <v>60</v>
      </c>
      <c r="C40" s="87" t="s">
        <v>183</v>
      </c>
      <c r="D40" s="90" t="s">
        <v>259</v>
      </c>
      <c r="E40" s="28">
        <v>74.9</v>
      </c>
      <c r="F40" s="26">
        <v>64.9</v>
      </c>
      <c r="G40" s="27"/>
      <c r="H40" s="22">
        <v>30</v>
      </c>
      <c r="I40" s="10" t="s">
        <v>20</v>
      </c>
      <c r="J40" s="27" t="s">
        <v>21</v>
      </c>
      <c r="K40" s="34"/>
      <c r="L40" s="28">
        <f>Tabelle1!$E40*(1-$N$3)</f>
        <v>74.9</v>
      </c>
      <c r="M40" s="26">
        <f>Tabelle1!$F40*(1-$N$3)</f>
        <v>64.9</v>
      </c>
      <c r="N40" s="32"/>
      <c r="O40" s="84"/>
    </row>
    <row r="41" spans="1:15" ht="15">
      <c r="A41" s="88" t="str">
        <f>"9120037331005"</f>
        <v>9120037331005</v>
      </c>
      <c r="B41" s="81" t="s">
        <v>141</v>
      </c>
      <c r="C41" s="87" t="s">
        <v>180</v>
      </c>
      <c r="D41" s="90" t="s">
        <v>266</v>
      </c>
      <c r="E41" s="21">
        <v>99</v>
      </c>
      <c r="F41" s="21">
        <v>89</v>
      </c>
      <c r="G41" s="27"/>
      <c r="H41" s="22">
        <v>20</v>
      </c>
      <c r="I41" s="10" t="s">
        <v>20</v>
      </c>
      <c r="J41" s="27" t="s">
        <v>21</v>
      </c>
      <c r="K41" s="34"/>
      <c r="L41" s="21">
        <f>Tabelle1!$E41*(1-$N$3)</f>
        <v>99</v>
      </c>
      <c r="M41" s="21">
        <f>Tabelle1!$F41*(1-$N$3)</f>
        <v>89</v>
      </c>
      <c r="N41" s="32"/>
      <c r="O41" s="84"/>
    </row>
    <row r="42" spans="1:15" ht="15">
      <c r="A42" s="88" t="str">
        <f>"9120037333030"</f>
        <v>9120037333030</v>
      </c>
      <c r="B42" s="81" t="s">
        <v>61</v>
      </c>
      <c r="C42" s="87" t="s">
        <v>184</v>
      </c>
      <c r="D42" s="90" t="s">
        <v>265</v>
      </c>
      <c r="E42" s="28">
        <v>149</v>
      </c>
      <c r="F42" s="26">
        <v>129</v>
      </c>
      <c r="G42" s="27"/>
      <c r="H42" s="22">
        <v>40</v>
      </c>
      <c r="I42" s="10" t="s">
        <v>20</v>
      </c>
      <c r="J42" s="27" t="s">
        <v>21</v>
      </c>
      <c r="K42" s="34"/>
      <c r="L42" s="28">
        <f>Tabelle1!$E42*(1-$N$3)</f>
        <v>149</v>
      </c>
      <c r="M42" s="26">
        <f>Tabelle1!$F42*(1-$N$3)</f>
        <v>129</v>
      </c>
      <c r="N42" s="32"/>
      <c r="O42" s="84"/>
    </row>
    <row r="43" spans="1:14" ht="15">
      <c r="A43" s="1">
        <v>9120037330114</v>
      </c>
      <c r="B43" s="77" t="s">
        <v>62</v>
      </c>
      <c r="C43" s="22" t="s">
        <v>185</v>
      </c>
      <c r="D43" s="22" t="s">
        <v>260</v>
      </c>
      <c r="E43" s="21">
        <v>69</v>
      </c>
      <c r="F43" s="21">
        <v>59</v>
      </c>
      <c r="G43" s="27"/>
      <c r="H43" s="22">
        <v>50</v>
      </c>
      <c r="I43" s="10" t="s">
        <v>20</v>
      </c>
      <c r="J43" s="27" t="s">
        <v>21</v>
      </c>
      <c r="K43" s="20"/>
      <c r="L43" s="21">
        <f>Tabelle1!$E43*(1-$N$3)</f>
        <v>69</v>
      </c>
      <c r="M43" s="31">
        <f>Tabelle1!$F43*(1-$N$3)</f>
        <v>59</v>
      </c>
      <c r="N43" s="32"/>
    </row>
    <row r="44" spans="1:15" s="13" customFormat="1" ht="15.75">
      <c r="A44" s="12">
        <v>9120037337809</v>
      </c>
      <c r="B44" s="77" t="s">
        <v>63</v>
      </c>
      <c r="C44" s="83" t="s">
        <v>186</v>
      </c>
      <c r="D44" s="22" t="s">
        <v>187</v>
      </c>
      <c r="E44" s="28">
        <v>89.9</v>
      </c>
      <c r="F44" s="26">
        <v>79.9</v>
      </c>
      <c r="G44" s="27"/>
      <c r="H44" s="22">
        <v>40</v>
      </c>
      <c r="I44" s="10" t="s">
        <v>20</v>
      </c>
      <c r="J44" s="27" t="s">
        <v>21</v>
      </c>
      <c r="K44" s="20"/>
      <c r="L44" s="28">
        <f>Tabelle1!$E44*(1-$N$3)</f>
        <v>89.9</v>
      </c>
      <c r="M44" s="26">
        <f>Tabelle1!$F44*(1-$N$3)</f>
        <v>79.9</v>
      </c>
      <c r="N44" s="32"/>
      <c r="O44" s="22"/>
    </row>
    <row r="45" spans="1:15" s="71" customFormat="1" ht="15.75">
      <c r="A45" s="58"/>
      <c r="B45" s="56" t="s">
        <v>247</v>
      </c>
      <c r="C45" s="59" t="s">
        <v>2</v>
      </c>
      <c r="D45" s="59" t="s">
        <v>3</v>
      </c>
      <c r="E45" s="60" t="s">
        <v>47</v>
      </c>
      <c r="F45" s="60" t="s">
        <v>48</v>
      </c>
      <c r="G45" s="61" t="s">
        <v>11</v>
      </c>
      <c r="H45" s="62" t="s">
        <v>12</v>
      </c>
      <c r="I45" s="63" t="s">
        <v>13</v>
      </c>
      <c r="J45" s="61" t="s">
        <v>14</v>
      </c>
      <c r="K45" s="68" t="s">
        <v>15</v>
      </c>
      <c r="L45" s="65" t="s">
        <v>16</v>
      </c>
      <c r="M45" s="65" t="s">
        <v>49</v>
      </c>
      <c r="N45" s="70"/>
      <c r="O45" s="72"/>
    </row>
    <row r="46" spans="1:15" ht="15">
      <c r="A46" s="1">
        <v>9120037338035</v>
      </c>
      <c r="B46" s="79" t="s">
        <v>64</v>
      </c>
      <c r="C46" s="22" t="s">
        <v>189</v>
      </c>
      <c r="D46" s="35" t="s">
        <v>188</v>
      </c>
      <c r="E46" s="28">
        <v>39.9</v>
      </c>
      <c r="F46" s="26">
        <v>34.9</v>
      </c>
      <c r="G46" s="35" t="s">
        <v>20</v>
      </c>
      <c r="H46" s="35">
        <v>50</v>
      </c>
      <c r="I46" s="35" t="s">
        <v>20</v>
      </c>
      <c r="J46" s="35" t="s">
        <v>21</v>
      </c>
      <c r="K46" s="20"/>
      <c r="L46" s="28">
        <f>Tabelle1!$E$46:$E$46*(1-$N$3)</f>
        <v>39.9</v>
      </c>
      <c r="M46" s="26">
        <f>Tabelle1!$F$46:$F$46*(1-$N$3)</f>
        <v>34.9</v>
      </c>
      <c r="N46" s="32"/>
      <c r="O46" s="33"/>
    </row>
    <row r="47" spans="1:14" s="71" customFormat="1" ht="15.75">
      <c r="A47" s="58"/>
      <c r="B47" s="56" t="s">
        <v>248</v>
      </c>
      <c r="C47" s="59" t="s">
        <v>2</v>
      </c>
      <c r="D47" s="59" t="s">
        <v>3</v>
      </c>
      <c r="E47" s="60" t="s">
        <v>47</v>
      </c>
      <c r="F47" s="60" t="s">
        <v>48</v>
      </c>
      <c r="G47" s="61" t="s">
        <v>11</v>
      </c>
      <c r="H47" s="62" t="s">
        <v>12</v>
      </c>
      <c r="I47" s="63" t="s">
        <v>13</v>
      </c>
      <c r="J47" s="61" t="s">
        <v>14</v>
      </c>
      <c r="K47" s="68" t="s">
        <v>16</v>
      </c>
      <c r="L47" s="65" t="s">
        <v>15</v>
      </c>
      <c r="M47" s="65" t="s">
        <v>49</v>
      </c>
      <c r="N47" s="70"/>
    </row>
    <row r="48" spans="1:15" ht="15">
      <c r="A48" s="1">
        <v>9120037331807</v>
      </c>
      <c r="B48" s="77" t="s">
        <v>65</v>
      </c>
      <c r="C48" s="22" t="s">
        <v>190</v>
      </c>
      <c r="D48" s="22" t="s">
        <v>261</v>
      </c>
      <c r="E48" s="25">
        <v>59</v>
      </c>
      <c r="F48" s="26">
        <v>54.5</v>
      </c>
      <c r="G48" s="27" t="s">
        <v>20</v>
      </c>
      <c r="H48" s="22">
        <v>40</v>
      </c>
      <c r="I48" s="10" t="s">
        <v>20</v>
      </c>
      <c r="J48" s="27" t="s">
        <v>21</v>
      </c>
      <c r="K48" s="20"/>
      <c r="L48" s="28">
        <f>Tabelle1!$E48*(1-$N$3)</f>
        <v>59</v>
      </c>
      <c r="M48" s="26">
        <f>Tabelle1!$F48*(1-$N$3)</f>
        <v>54.5</v>
      </c>
      <c r="N48" s="32"/>
      <c r="O48" s="29"/>
    </row>
    <row r="49" spans="1:15" ht="15">
      <c r="A49" s="1">
        <v>9120037331807</v>
      </c>
      <c r="B49" s="77" t="s">
        <v>139</v>
      </c>
      <c r="C49" s="22" t="s">
        <v>140</v>
      </c>
      <c r="D49" s="22" t="s">
        <v>261</v>
      </c>
      <c r="E49" s="25">
        <v>59</v>
      </c>
      <c r="F49" s="26">
        <v>54.5</v>
      </c>
      <c r="G49" s="27" t="s">
        <v>20</v>
      </c>
      <c r="H49" s="22">
        <v>40</v>
      </c>
      <c r="I49" s="10" t="s">
        <v>20</v>
      </c>
      <c r="J49" s="27" t="s">
        <v>21</v>
      </c>
      <c r="K49" s="20"/>
      <c r="L49" s="28">
        <f>Tabelle1!$E49*(1-$N$3)</f>
        <v>59</v>
      </c>
      <c r="M49" s="26">
        <f>Tabelle1!$F49*(1-$N$3)</f>
        <v>54.5</v>
      </c>
      <c r="N49" s="32"/>
      <c r="O49" s="29"/>
    </row>
    <row r="50" spans="1:15" ht="15">
      <c r="A50" s="1">
        <v>9120037331913</v>
      </c>
      <c r="B50" s="77" t="s">
        <v>66</v>
      </c>
      <c r="C50" s="22" t="s">
        <v>191</v>
      </c>
      <c r="D50" s="22" t="s">
        <v>262</v>
      </c>
      <c r="E50" s="21">
        <v>74.9</v>
      </c>
      <c r="F50" s="21">
        <v>69</v>
      </c>
      <c r="G50" s="27" t="s">
        <v>20</v>
      </c>
      <c r="H50" s="22">
        <v>40</v>
      </c>
      <c r="I50" s="10" t="s">
        <v>20</v>
      </c>
      <c r="J50" s="27" t="s">
        <v>21</v>
      </c>
      <c r="K50" s="20"/>
      <c r="L50" s="21">
        <f>Tabelle1!$E50*(1-$N$3)</f>
        <v>74.9</v>
      </c>
      <c r="M50" s="31">
        <f>Tabelle1!$F50*(1-$N$3)</f>
        <v>69</v>
      </c>
      <c r="N50" s="32"/>
      <c r="O50" s="29"/>
    </row>
    <row r="51" spans="1:15" ht="15">
      <c r="A51" s="1">
        <v>9120037335508</v>
      </c>
      <c r="B51" s="77" t="s">
        <v>67</v>
      </c>
      <c r="C51" s="22" t="s">
        <v>192</v>
      </c>
      <c r="D51" s="22" t="s">
        <v>193</v>
      </c>
      <c r="E51" s="25">
        <v>198</v>
      </c>
      <c r="F51" s="26">
        <v>179</v>
      </c>
      <c r="G51" s="27" t="s">
        <v>20</v>
      </c>
      <c r="H51" s="22">
        <v>10</v>
      </c>
      <c r="I51" s="10" t="s">
        <v>20</v>
      </c>
      <c r="J51" s="27" t="s">
        <v>21</v>
      </c>
      <c r="K51" s="20"/>
      <c r="L51" s="28">
        <f>Tabelle1!$E51*(1-$N$3)</f>
        <v>198</v>
      </c>
      <c r="M51" s="26">
        <f>Tabelle1!$F51*(1-$N$3)</f>
        <v>179</v>
      </c>
      <c r="N51" s="32"/>
      <c r="O51" s="29"/>
    </row>
    <row r="52" spans="1:15" ht="15">
      <c r="A52" s="1">
        <v>9120037330121</v>
      </c>
      <c r="B52" s="77" t="s">
        <v>68</v>
      </c>
      <c r="C52" s="22" t="s">
        <v>69</v>
      </c>
      <c r="D52" s="22" t="s">
        <v>263</v>
      </c>
      <c r="E52" s="21">
        <v>299</v>
      </c>
      <c r="F52" s="21">
        <v>269</v>
      </c>
      <c r="G52" s="27" t="s">
        <v>20</v>
      </c>
      <c r="H52" s="22">
        <v>5</v>
      </c>
      <c r="I52" s="10" t="s">
        <v>20</v>
      </c>
      <c r="J52" s="27" t="s">
        <v>21</v>
      </c>
      <c r="K52" s="20"/>
      <c r="L52" s="21">
        <f>Tabelle1!$E52*(1-$N$3)</f>
        <v>299</v>
      </c>
      <c r="M52" s="31">
        <f>Tabelle1!$F52*(1-$N$3)</f>
        <v>269</v>
      </c>
      <c r="N52" s="32"/>
      <c r="O52" s="29"/>
    </row>
    <row r="53" spans="1:15" s="13" customFormat="1" ht="15.75">
      <c r="A53" s="12">
        <v>9120037331333</v>
      </c>
      <c r="B53" s="86" t="s">
        <v>137</v>
      </c>
      <c r="C53" s="22" t="s">
        <v>194</v>
      </c>
      <c r="D53" s="22" t="s">
        <v>264</v>
      </c>
      <c r="E53" s="25">
        <v>299</v>
      </c>
      <c r="F53" s="26">
        <v>269</v>
      </c>
      <c r="G53" s="27" t="s">
        <v>20</v>
      </c>
      <c r="H53" s="22">
        <v>10</v>
      </c>
      <c r="I53" s="10" t="s">
        <v>20</v>
      </c>
      <c r="J53" s="27" t="s">
        <v>21</v>
      </c>
      <c r="K53" s="20"/>
      <c r="L53" s="28">
        <f>Tabelle1!$E53*(1-$N$3)</f>
        <v>299</v>
      </c>
      <c r="M53" s="26">
        <f>Tabelle1!$F53*(1-$N$3)</f>
        <v>269</v>
      </c>
      <c r="N53" s="32"/>
      <c r="O53" s="29"/>
    </row>
    <row r="54" spans="1:15" s="13" customFormat="1" ht="15.75">
      <c r="A54" s="12">
        <v>9120037330015</v>
      </c>
      <c r="B54" s="78" t="s">
        <v>70</v>
      </c>
      <c r="C54" s="87" t="s">
        <v>195</v>
      </c>
      <c r="D54" s="87" t="s">
        <v>138</v>
      </c>
      <c r="E54" s="25">
        <v>299</v>
      </c>
      <c r="F54" s="26">
        <v>269</v>
      </c>
      <c r="G54" s="27" t="s">
        <v>20</v>
      </c>
      <c r="H54" s="22">
        <v>30</v>
      </c>
      <c r="I54" s="10" t="s">
        <v>20</v>
      </c>
      <c r="J54" s="27" t="s">
        <v>21</v>
      </c>
      <c r="K54" s="20"/>
      <c r="L54" s="28">
        <f>Tabelle1!$E54*(1-$N$3)</f>
        <v>299</v>
      </c>
      <c r="M54" s="26">
        <f>Tabelle1!$F54*(1-$N$3)</f>
        <v>269</v>
      </c>
      <c r="N54" s="32"/>
      <c r="O54" s="29"/>
    </row>
    <row r="55" spans="1:15" ht="15">
      <c r="A55" s="1">
        <v>9120037330077</v>
      </c>
      <c r="B55" s="77" t="s">
        <v>71</v>
      </c>
      <c r="C55" s="22" t="s">
        <v>197</v>
      </c>
      <c r="D55" s="22" t="s">
        <v>196</v>
      </c>
      <c r="E55" s="21">
        <v>99</v>
      </c>
      <c r="F55" s="21">
        <v>89</v>
      </c>
      <c r="G55" s="27" t="s">
        <v>20</v>
      </c>
      <c r="H55" s="22">
        <v>40</v>
      </c>
      <c r="I55" s="10" t="s">
        <v>20</v>
      </c>
      <c r="J55" s="27" t="s">
        <v>21</v>
      </c>
      <c r="K55" s="20"/>
      <c r="L55" s="21">
        <f>Tabelle1!$E55*(1-$N$3)</f>
        <v>99</v>
      </c>
      <c r="M55" s="31">
        <f>Tabelle1!$F55*(1-$N$3)</f>
        <v>89</v>
      </c>
      <c r="N55" s="32"/>
      <c r="O55" s="29"/>
    </row>
    <row r="56" spans="1:15" ht="15">
      <c r="A56" s="1">
        <v>9120037331302</v>
      </c>
      <c r="B56" s="77" t="s">
        <v>72</v>
      </c>
      <c r="C56" s="22" t="s">
        <v>198</v>
      </c>
      <c r="D56" s="22" t="s">
        <v>73</v>
      </c>
      <c r="E56" s="25">
        <v>119</v>
      </c>
      <c r="F56" s="26">
        <v>109</v>
      </c>
      <c r="G56" s="27" t="s">
        <v>20</v>
      </c>
      <c r="H56" s="22">
        <v>30</v>
      </c>
      <c r="I56" s="10" t="s">
        <v>20</v>
      </c>
      <c r="J56" s="27" t="s">
        <v>21</v>
      </c>
      <c r="K56" s="20"/>
      <c r="L56" s="28">
        <f>Tabelle1!$E56*(1-$N$3)</f>
        <v>119</v>
      </c>
      <c r="M56" s="26">
        <f>Tabelle1!$F56*(1-$N$3)</f>
        <v>109</v>
      </c>
      <c r="N56" s="32"/>
      <c r="O56" s="29"/>
    </row>
    <row r="57" spans="1:15" ht="15">
      <c r="A57" s="1">
        <v>9120037332606</v>
      </c>
      <c r="B57" s="77" t="s">
        <v>74</v>
      </c>
      <c r="C57" s="22" t="s">
        <v>199</v>
      </c>
      <c r="D57" s="22" t="s">
        <v>75</v>
      </c>
      <c r="E57" s="21">
        <v>49.9</v>
      </c>
      <c r="F57" s="21">
        <v>44.9</v>
      </c>
      <c r="G57" s="27" t="s">
        <v>20</v>
      </c>
      <c r="H57" s="22">
        <v>40</v>
      </c>
      <c r="I57" s="10" t="s">
        <v>20</v>
      </c>
      <c r="J57" s="27" t="s">
        <v>21</v>
      </c>
      <c r="K57" s="20"/>
      <c r="L57" s="21">
        <f>Tabelle1!$E57*(1-$N$3)</f>
        <v>49.9</v>
      </c>
      <c r="M57" s="31">
        <f>Tabelle1!$F57*(1-$N$3)</f>
        <v>44.9</v>
      </c>
      <c r="N57" s="32"/>
      <c r="O57" s="29"/>
    </row>
    <row r="58" spans="1:15" ht="15">
      <c r="A58" s="1">
        <v>9120037333801</v>
      </c>
      <c r="B58" s="77" t="s">
        <v>76</v>
      </c>
      <c r="C58" s="22" t="s">
        <v>200</v>
      </c>
      <c r="D58" s="22" t="s">
        <v>205</v>
      </c>
      <c r="E58" s="25">
        <v>54.9</v>
      </c>
      <c r="F58" s="26">
        <v>49.9</v>
      </c>
      <c r="G58" s="27" t="s">
        <v>20</v>
      </c>
      <c r="H58" s="22">
        <v>30</v>
      </c>
      <c r="I58" s="10" t="s">
        <v>20</v>
      </c>
      <c r="J58" s="27" t="s">
        <v>21</v>
      </c>
      <c r="K58" s="20"/>
      <c r="L58" s="28">
        <f>Tabelle1!$E58*(1-$N$3)</f>
        <v>54.9</v>
      </c>
      <c r="M58" s="26">
        <f>Tabelle1!$F58*(1-$N$3)</f>
        <v>49.9</v>
      </c>
      <c r="N58" s="32"/>
      <c r="O58" s="29"/>
    </row>
    <row r="59" spans="1:15" ht="15">
      <c r="A59" s="1">
        <v>9120037336505</v>
      </c>
      <c r="B59" s="77" t="s">
        <v>77</v>
      </c>
      <c r="C59" s="22" t="s">
        <v>201</v>
      </c>
      <c r="D59" s="22" t="s">
        <v>204</v>
      </c>
      <c r="E59" s="21">
        <v>79</v>
      </c>
      <c r="F59" s="21">
        <v>69</v>
      </c>
      <c r="G59" s="27" t="s">
        <v>20</v>
      </c>
      <c r="H59" s="22">
        <v>20</v>
      </c>
      <c r="I59" s="10" t="s">
        <v>20</v>
      </c>
      <c r="J59" s="27" t="s">
        <v>21</v>
      </c>
      <c r="K59" s="20"/>
      <c r="L59" s="21">
        <f>Tabelle1!$E59*(1-$N$3)</f>
        <v>79</v>
      </c>
      <c r="M59" s="31">
        <f>Tabelle1!$F59*(1-$N$3)</f>
        <v>69</v>
      </c>
      <c r="N59" s="32"/>
      <c r="O59" s="29"/>
    </row>
    <row r="60" spans="1:15" ht="15">
      <c r="A60" s="88" t="str">
        <f>"9120037330800"</f>
        <v>9120037330800</v>
      </c>
      <c r="B60" s="81" t="s">
        <v>78</v>
      </c>
      <c r="C60" s="87" t="s">
        <v>202</v>
      </c>
      <c r="D60" s="87" t="s">
        <v>203</v>
      </c>
      <c r="E60" s="25">
        <v>58</v>
      </c>
      <c r="F60" s="26">
        <v>52.5</v>
      </c>
      <c r="G60" s="27"/>
      <c r="H60" s="22">
        <v>30</v>
      </c>
      <c r="I60" s="10" t="s">
        <v>20</v>
      </c>
      <c r="J60" s="27"/>
      <c r="K60" s="34"/>
      <c r="L60" s="28">
        <f>Tabelle1!$E60*(1-$N$3)</f>
        <v>58</v>
      </c>
      <c r="M60" s="26">
        <f>Tabelle1!$F60*(1-$N$3)</f>
        <v>52.5</v>
      </c>
      <c r="N60" s="32"/>
      <c r="O60" s="29"/>
    </row>
    <row r="61" spans="1:15" ht="15">
      <c r="A61" s="1">
        <v>9120037339957</v>
      </c>
      <c r="B61" s="77" t="s">
        <v>79</v>
      </c>
      <c r="C61" s="22" t="s">
        <v>206</v>
      </c>
      <c r="E61" s="21">
        <v>139</v>
      </c>
      <c r="F61" s="21">
        <v>119</v>
      </c>
      <c r="G61" s="27" t="s">
        <v>20</v>
      </c>
      <c r="H61" s="22">
        <v>5</v>
      </c>
      <c r="I61" s="10" t="s">
        <v>20</v>
      </c>
      <c r="J61" s="27" t="s">
        <v>21</v>
      </c>
      <c r="K61" s="20"/>
      <c r="L61" s="21">
        <f>Tabelle1!$E61*(1-$N$3)</f>
        <v>139</v>
      </c>
      <c r="M61" s="21">
        <f>Tabelle1!$F61*(1-$N$3)</f>
        <v>119</v>
      </c>
      <c r="N61" s="32"/>
      <c r="O61" s="29"/>
    </row>
    <row r="62" spans="1:15" ht="15">
      <c r="A62" s="1">
        <v>9120037339957</v>
      </c>
      <c r="B62" s="77" t="s">
        <v>80</v>
      </c>
      <c r="C62" s="22" t="s">
        <v>206</v>
      </c>
      <c r="D62" s="22" t="s">
        <v>207</v>
      </c>
      <c r="E62" s="25">
        <v>199</v>
      </c>
      <c r="F62" s="26">
        <v>179</v>
      </c>
      <c r="G62" s="27" t="s">
        <v>20</v>
      </c>
      <c r="H62" s="22">
        <v>5</v>
      </c>
      <c r="I62" s="10" t="s">
        <v>20</v>
      </c>
      <c r="J62" s="27" t="s">
        <v>21</v>
      </c>
      <c r="K62" s="20"/>
      <c r="L62" s="25">
        <f>Tabelle1!$E62*(1-$N$3)</f>
        <v>199</v>
      </c>
      <c r="M62" s="26">
        <f>Tabelle1!$F62*(1-$N$3)</f>
        <v>179</v>
      </c>
      <c r="N62" s="32"/>
      <c r="O62" s="29"/>
    </row>
    <row r="63" spans="1:15" ht="15">
      <c r="A63" s="1">
        <v>9120037337120</v>
      </c>
      <c r="B63" s="77" t="s">
        <v>142</v>
      </c>
      <c r="C63" s="22" t="s">
        <v>208</v>
      </c>
      <c r="D63" s="22" t="s">
        <v>209</v>
      </c>
      <c r="E63" s="21">
        <v>19.9</v>
      </c>
      <c r="F63" s="21">
        <v>17.9</v>
      </c>
      <c r="G63" s="27" t="s">
        <v>20</v>
      </c>
      <c r="H63" s="22">
        <v>60</v>
      </c>
      <c r="I63" s="10" t="s">
        <v>20</v>
      </c>
      <c r="J63" s="27" t="s">
        <v>21</v>
      </c>
      <c r="K63" s="20"/>
      <c r="L63" s="21">
        <f>Tabelle1!$E63*(1-$N$3)</f>
        <v>19.9</v>
      </c>
      <c r="M63" s="21">
        <f>Tabelle1!$F63*(1-$N$3)</f>
        <v>17.9</v>
      </c>
      <c r="N63" s="32"/>
      <c r="O63" s="29"/>
    </row>
    <row r="64" spans="1:14" s="71" customFormat="1" ht="15.75">
      <c r="A64" s="58"/>
      <c r="B64" s="57" t="s">
        <v>249</v>
      </c>
      <c r="C64" s="58" t="s">
        <v>2</v>
      </c>
      <c r="D64" s="58" t="s">
        <v>3</v>
      </c>
      <c r="E64" s="73"/>
      <c r="F64" s="74"/>
      <c r="G64" s="58" t="s">
        <v>11</v>
      </c>
      <c r="H64" s="58" t="s">
        <v>12</v>
      </c>
      <c r="I64" s="58" t="s">
        <v>13</v>
      </c>
      <c r="J64" s="58" t="s">
        <v>14</v>
      </c>
      <c r="K64" s="58"/>
      <c r="L64" s="74"/>
      <c r="M64" s="74"/>
      <c r="N64" s="70"/>
    </row>
    <row r="65" spans="1:256" s="40" customFormat="1" ht="15">
      <c r="A65" s="15">
        <v>9120037338028</v>
      </c>
      <c r="B65" s="82" t="s">
        <v>81</v>
      </c>
      <c r="C65" s="18" t="s">
        <v>210</v>
      </c>
      <c r="D65" s="18" t="s">
        <v>211</v>
      </c>
      <c r="E65" s="25">
        <v>169</v>
      </c>
      <c r="F65" s="26">
        <v>149</v>
      </c>
      <c r="G65" s="19" t="s">
        <v>20</v>
      </c>
      <c r="H65" s="18">
        <v>20</v>
      </c>
      <c r="I65" s="16" t="s">
        <v>20</v>
      </c>
      <c r="J65" s="19" t="s">
        <v>21</v>
      </c>
      <c r="K65" s="36"/>
      <c r="L65" s="28">
        <f>E65*(1-$N$3)</f>
        <v>169</v>
      </c>
      <c r="M65" s="26">
        <f>F65*(1-$N$3)</f>
        <v>149</v>
      </c>
      <c r="N65" s="32"/>
      <c r="O65" s="37"/>
      <c r="P65" s="38"/>
      <c r="Q65" s="39"/>
      <c r="T65" s="41"/>
      <c r="V65" s="38"/>
      <c r="X65" s="38"/>
      <c r="Y65" s="38"/>
      <c r="Z65" s="39"/>
      <c r="AC65" s="41"/>
      <c r="AE65" s="38"/>
      <c r="AG65" s="38"/>
      <c r="AH65" s="38"/>
      <c r="AI65" s="39"/>
      <c r="AL65" s="41"/>
      <c r="AN65" s="38"/>
      <c r="AP65" s="38"/>
      <c r="AQ65" s="38"/>
      <c r="AR65" s="39"/>
      <c r="AU65" s="41"/>
      <c r="AW65" s="38"/>
      <c r="AY65" s="38"/>
      <c r="AZ65" s="38"/>
      <c r="BA65" s="39"/>
      <c r="BD65" s="41"/>
      <c r="BF65" s="38"/>
      <c r="BH65" s="38"/>
      <c r="BI65" s="38"/>
      <c r="BJ65" s="39"/>
      <c r="BM65" s="41"/>
      <c r="BO65" s="38"/>
      <c r="BQ65" s="38"/>
      <c r="BR65" s="38"/>
      <c r="BS65" s="39"/>
      <c r="BV65" s="41"/>
      <c r="BX65" s="38"/>
      <c r="BZ65" s="38"/>
      <c r="CA65" s="38"/>
      <c r="CB65" s="39"/>
      <c r="CE65" s="41"/>
      <c r="CG65" s="38"/>
      <c r="CI65" s="38"/>
      <c r="CJ65" s="38"/>
      <c r="CK65" s="39"/>
      <c r="CN65" s="41"/>
      <c r="CP65" s="38"/>
      <c r="CR65" s="38"/>
      <c r="CS65" s="38"/>
      <c r="CT65" s="39"/>
      <c r="CW65" s="41"/>
      <c r="CY65" s="38"/>
      <c r="DA65" s="38"/>
      <c r="DB65" s="38"/>
      <c r="DC65" s="39"/>
      <c r="DF65" s="41"/>
      <c r="DH65" s="38"/>
      <c r="DJ65" s="38"/>
      <c r="DK65" s="38"/>
      <c r="DL65" s="39"/>
      <c r="DO65" s="41"/>
      <c r="DQ65" s="38"/>
      <c r="DS65" s="38"/>
      <c r="DT65" s="38"/>
      <c r="DU65" s="39"/>
      <c r="DX65" s="41"/>
      <c r="DZ65" s="38"/>
      <c r="EB65" s="38"/>
      <c r="EC65" s="38"/>
      <c r="ED65" s="39"/>
      <c r="EG65" s="41"/>
      <c r="EI65" s="38"/>
      <c r="EK65" s="38"/>
      <c r="EL65" s="38"/>
      <c r="EM65" s="39"/>
      <c r="EP65" s="41"/>
      <c r="ER65" s="38"/>
      <c r="ET65" s="38"/>
      <c r="EU65" s="38"/>
      <c r="EV65" s="39"/>
      <c r="EY65" s="41"/>
      <c r="FA65" s="38"/>
      <c r="FC65" s="38"/>
      <c r="FD65" s="38"/>
      <c r="FE65" s="39"/>
      <c r="FH65" s="41"/>
      <c r="FJ65" s="38"/>
      <c r="FL65" s="38"/>
      <c r="FM65" s="38"/>
      <c r="FN65" s="39"/>
      <c r="FQ65" s="41"/>
      <c r="FS65" s="38"/>
      <c r="FU65" s="38"/>
      <c r="FV65" s="38"/>
      <c r="FW65" s="39"/>
      <c r="FZ65" s="41"/>
      <c r="GB65" s="38"/>
      <c r="GD65" s="38"/>
      <c r="GE65" s="38"/>
      <c r="GF65" s="39"/>
      <c r="GI65" s="41"/>
      <c r="GK65" s="38"/>
      <c r="GM65" s="38"/>
      <c r="GN65" s="38"/>
      <c r="GO65" s="39"/>
      <c r="GR65" s="41"/>
      <c r="GT65" s="38"/>
      <c r="GV65" s="38"/>
      <c r="GW65" s="38"/>
      <c r="GX65" s="39"/>
      <c r="HA65" s="41"/>
      <c r="HC65" s="38"/>
      <c r="HE65" s="38"/>
      <c r="HF65" s="38"/>
      <c r="HG65" s="39"/>
      <c r="HJ65" s="41"/>
      <c r="HL65" s="38"/>
      <c r="HN65" s="38"/>
      <c r="HO65" s="38"/>
      <c r="HP65" s="39"/>
      <c r="HS65" s="41"/>
      <c r="HU65" s="38"/>
      <c r="HW65" s="38"/>
      <c r="HX65" s="38"/>
      <c r="HY65" s="39"/>
      <c r="IB65" s="41"/>
      <c r="ID65" s="38"/>
      <c r="IF65" s="38"/>
      <c r="IG65" s="38"/>
      <c r="IH65" s="39"/>
      <c r="IK65" s="41"/>
      <c r="IM65" s="38"/>
      <c r="IO65" s="38"/>
      <c r="IP65" s="38"/>
      <c r="IQ65" s="39"/>
      <c r="IT65" s="41"/>
      <c r="IV65" s="38"/>
    </row>
    <row r="66" spans="1:14" s="71" customFormat="1" ht="15.75">
      <c r="A66" s="58"/>
      <c r="B66" s="56" t="s">
        <v>250</v>
      </c>
      <c r="C66" s="59" t="s">
        <v>2</v>
      </c>
      <c r="D66" s="59" t="s">
        <v>3</v>
      </c>
      <c r="E66" s="60" t="s">
        <v>47</v>
      </c>
      <c r="F66" s="60" t="s">
        <v>48</v>
      </c>
      <c r="G66" s="61" t="s">
        <v>11</v>
      </c>
      <c r="H66" s="62" t="s">
        <v>12</v>
      </c>
      <c r="I66" s="63" t="s">
        <v>13</v>
      </c>
      <c r="J66" s="61" t="s">
        <v>14</v>
      </c>
      <c r="K66" s="75" t="s">
        <v>15</v>
      </c>
      <c r="L66" s="65" t="s">
        <v>16</v>
      </c>
      <c r="M66" s="65" t="s">
        <v>82</v>
      </c>
      <c r="N66" s="70"/>
    </row>
    <row r="67" spans="1:14" ht="15">
      <c r="A67" s="15">
        <v>9120037334686</v>
      </c>
      <c r="B67" s="81" t="s">
        <v>83</v>
      </c>
      <c r="C67" s="87" t="s">
        <v>212</v>
      </c>
      <c r="E67" s="25">
        <v>8.25</v>
      </c>
      <c r="F67" s="26">
        <v>7.5</v>
      </c>
      <c r="H67" s="22">
        <v>60</v>
      </c>
      <c r="I67" s="10" t="s">
        <v>20</v>
      </c>
      <c r="J67" s="19" t="s">
        <v>21</v>
      </c>
      <c r="K67" s="22"/>
      <c r="L67" s="25">
        <f>Tabelle1!$E67*(1-$N$3)</f>
        <v>8.25</v>
      </c>
      <c r="M67" s="26">
        <f>Tabelle1!$F67*(1-$N$3)</f>
        <v>7.5</v>
      </c>
      <c r="N67" s="32"/>
    </row>
    <row r="68" spans="1:14" s="71" customFormat="1" ht="15.75">
      <c r="A68" s="58"/>
      <c r="B68" s="56" t="s">
        <v>84</v>
      </c>
      <c r="C68" s="59" t="s">
        <v>2</v>
      </c>
      <c r="D68" s="59" t="s">
        <v>3</v>
      </c>
      <c r="E68" s="60" t="s">
        <v>47</v>
      </c>
      <c r="F68" s="60" t="s">
        <v>48</v>
      </c>
      <c r="G68" s="61" t="s">
        <v>11</v>
      </c>
      <c r="H68" s="62" t="s">
        <v>12</v>
      </c>
      <c r="I68" s="63" t="s">
        <v>13</v>
      </c>
      <c r="J68" s="61" t="s">
        <v>14</v>
      </c>
      <c r="K68" s="75" t="s">
        <v>15</v>
      </c>
      <c r="L68" s="65" t="s">
        <v>16</v>
      </c>
      <c r="M68" s="65" t="s">
        <v>82</v>
      </c>
      <c r="N68" s="70"/>
    </row>
    <row r="69" spans="1:15" ht="15">
      <c r="A69" s="1">
        <v>9120037331012</v>
      </c>
      <c r="B69" s="85" t="s">
        <v>85</v>
      </c>
      <c r="C69" s="22" t="s">
        <v>213</v>
      </c>
      <c r="D69" s="22" t="s">
        <v>86</v>
      </c>
      <c r="E69" s="28">
        <v>5</v>
      </c>
      <c r="F69" s="26">
        <v>5</v>
      </c>
      <c r="G69" s="27" t="s">
        <v>20</v>
      </c>
      <c r="H69" s="22">
        <v>1</v>
      </c>
      <c r="I69" s="10" t="s">
        <v>20</v>
      </c>
      <c r="J69" s="27" t="s">
        <v>21</v>
      </c>
      <c r="K69" s="20"/>
      <c r="L69" s="28">
        <f>Tabelle1!$E69*(1-$N$3)</f>
        <v>5</v>
      </c>
      <c r="M69" s="26">
        <f>Tabelle1!$F69*(1-$N$3)</f>
        <v>5</v>
      </c>
      <c r="N69" s="32"/>
      <c r="O69" s="29"/>
    </row>
    <row r="70" spans="1:15" ht="15">
      <c r="A70" s="1">
        <v>9120037331029</v>
      </c>
      <c r="B70" s="85" t="s">
        <v>87</v>
      </c>
      <c r="C70" s="22" t="s">
        <v>213</v>
      </c>
      <c r="D70" s="22" t="s">
        <v>88</v>
      </c>
      <c r="E70" s="21">
        <v>7.5</v>
      </c>
      <c r="F70" s="21">
        <v>7.5</v>
      </c>
      <c r="G70" s="27" t="s">
        <v>20</v>
      </c>
      <c r="H70" s="22">
        <v>1</v>
      </c>
      <c r="I70" s="10" t="s">
        <v>20</v>
      </c>
      <c r="J70" s="27" t="s">
        <v>21</v>
      </c>
      <c r="K70" s="20"/>
      <c r="L70" s="21">
        <f>Tabelle1!$E70*(1-$N$3)</f>
        <v>7.5</v>
      </c>
      <c r="M70" s="31">
        <f>Tabelle1!$F70*(1-$N$3)</f>
        <v>7.5</v>
      </c>
      <c r="N70" s="32"/>
      <c r="O70" s="29"/>
    </row>
    <row r="71" spans="1:15" ht="15">
      <c r="A71" s="1">
        <v>9120037339841</v>
      </c>
      <c r="B71" s="85" t="s">
        <v>89</v>
      </c>
      <c r="C71" s="22" t="s">
        <v>213</v>
      </c>
      <c r="D71" s="22" t="s">
        <v>90</v>
      </c>
      <c r="E71" s="28">
        <v>7.5</v>
      </c>
      <c r="F71" s="26">
        <v>7.5</v>
      </c>
      <c r="G71" s="27" t="s">
        <v>20</v>
      </c>
      <c r="H71" s="22">
        <v>1</v>
      </c>
      <c r="I71" s="10" t="s">
        <v>20</v>
      </c>
      <c r="J71" s="27" t="s">
        <v>21</v>
      </c>
      <c r="K71" s="20"/>
      <c r="L71" s="28">
        <f>Tabelle1!$E71*(1-$N$3)</f>
        <v>7.5</v>
      </c>
      <c r="M71" s="26">
        <f>Tabelle1!$F71*(1-$N$3)</f>
        <v>7.5</v>
      </c>
      <c r="N71" s="32"/>
      <c r="O71" s="29"/>
    </row>
    <row r="72" spans="1:15" ht="15">
      <c r="A72" s="1">
        <v>9120037331036</v>
      </c>
      <c r="B72" s="85" t="s">
        <v>91</v>
      </c>
      <c r="C72" s="22" t="s">
        <v>213</v>
      </c>
      <c r="D72" s="22" t="s">
        <v>92</v>
      </c>
      <c r="E72" s="21">
        <v>7.5</v>
      </c>
      <c r="F72" s="21">
        <v>7.5</v>
      </c>
      <c r="G72" s="27" t="s">
        <v>20</v>
      </c>
      <c r="H72" s="22">
        <v>1</v>
      </c>
      <c r="I72" s="10" t="s">
        <v>20</v>
      </c>
      <c r="J72" s="27" t="s">
        <v>21</v>
      </c>
      <c r="K72" s="20"/>
      <c r="L72" s="21">
        <f>Tabelle1!$E72*(1-$N$3)</f>
        <v>7.5</v>
      </c>
      <c r="M72" s="31">
        <f>Tabelle1!$F72*(1-$N$3)</f>
        <v>7.5</v>
      </c>
      <c r="N72" s="32"/>
      <c r="O72" s="29"/>
    </row>
    <row r="73" spans="1:15" ht="15">
      <c r="A73" s="1">
        <v>9120037331159</v>
      </c>
      <c r="B73" s="85" t="s">
        <v>93</v>
      </c>
      <c r="C73" s="22" t="s">
        <v>214</v>
      </c>
      <c r="D73" s="22" t="s">
        <v>218</v>
      </c>
      <c r="E73" s="28">
        <v>2.5</v>
      </c>
      <c r="F73" s="26">
        <v>2.5</v>
      </c>
      <c r="G73" s="27" t="s">
        <v>20</v>
      </c>
      <c r="H73" s="22">
        <v>1</v>
      </c>
      <c r="I73" s="10" t="s">
        <v>20</v>
      </c>
      <c r="J73" s="27" t="s">
        <v>21</v>
      </c>
      <c r="K73" s="20"/>
      <c r="L73" s="28">
        <f>Tabelle1!$E73*(1-$N$3)</f>
        <v>2.5</v>
      </c>
      <c r="M73" s="26">
        <f>Tabelle1!$F73*(1-$N$3)</f>
        <v>2.5</v>
      </c>
      <c r="N73" s="32"/>
      <c r="O73" s="29"/>
    </row>
    <row r="74" spans="2:15" ht="15">
      <c r="B74" s="85" t="s">
        <v>94</v>
      </c>
      <c r="C74" s="22" t="s">
        <v>215</v>
      </c>
      <c r="D74" s="22" t="s">
        <v>216</v>
      </c>
      <c r="E74" s="21">
        <v>45</v>
      </c>
      <c r="F74" s="21">
        <v>45</v>
      </c>
      <c r="G74" s="27" t="s">
        <v>20</v>
      </c>
      <c r="H74" s="22">
        <v>1</v>
      </c>
      <c r="I74" s="10" t="s">
        <v>20</v>
      </c>
      <c r="J74" s="27" t="s">
        <v>21</v>
      </c>
      <c r="K74" s="20"/>
      <c r="L74" s="21">
        <f>Tabelle1!$E74*(1-$N$3)</f>
        <v>45</v>
      </c>
      <c r="M74" s="31">
        <f>Tabelle1!$F74*(1-$N$3)</f>
        <v>45</v>
      </c>
      <c r="N74" s="32"/>
      <c r="O74" s="29"/>
    </row>
    <row r="75" spans="2:15" ht="15">
      <c r="B75" s="89" t="s">
        <v>95</v>
      </c>
      <c r="C75" s="22" t="s">
        <v>217</v>
      </c>
      <c r="E75" s="28">
        <v>4.5</v>
      </c>
      <c r="F75" s="26">
        <v>4.5</v>
      </c>
      <c r="G75" s="27" t="s">
        <v>20</v>
      </c>
      <c r="H75" s="22">
        <v>1</v>
      </c>
      <c r="I75" s="10" t="s">
        <v>20</v>
      </c>
      <c r="J75" s="27" t="s">
        <v>21</v>
      </c>
      <c r="K75" s="20"/>
      <c r="L75" s="28">
        <f>Tabelle1!$E75*(1-$N$3)</f>
        <v>4.5</v>
      </c>
      <c r="M75" s="26">
        <f>Tabelle1!$F75*(1-$N$3)</f>
        <v>4.5</v>
      </c>
      <c r="N75" s="32"/>
      <c r="O75" s="29"/>
    </row>
    <row r="76" spans="2:15" ht="15">
      <c r="B76" s="89" t="s">
        <v>96</v>
      </c>
      <c r="C76" s="22" t="s">
        <v>219</v>
      </c>
      <c r="D76" s="22" t="s">
        <v>220</v>
      </c>
      <c r="E76" s="21">
        <v>7.5</v>
      </c>
      <c r="F76" s="21">
        <v>7.5</v>
      </c>
      <c r="G76" s="27" t="s">
        <v>20</v>
      </c>
      <c r="H76" s="22">
        <v>1</v>
      </c>
      <c r="I76" s="10" t="s">
        <v>20</v>
      </c>
      <c r="J76" s="27" t="s">
        <v>21</v>
      </c>
      <c r="K76" s="20"/>
      <c r="L76" s="21">
        <f>Tabelle1!$E76*(1-$N$3)</f>
        <v>7.5</v>
      </c>
      <c r="M76" s="31">
        <f>Tabelle1!$F76*(1-$N$3)</f>
        <v>7.5</v>
      </c>
      <c r="N76" s="32"/>
      <c r="O76" s="29"/>
    </row>
    <row r="77" spans="1:15" ht="15">
      <c r="A77" s="1">
        <v>9120037336000</v>
      </c>
      <c r="B77" s="77" t="s">
        <v>97</v>
      </c>
      <c r="C77" s="22" t="s">
        <v>221</v>
      </c>
      <c r="D77" s="22" t="s">
        <v>224</v>
      </c>
      <c r="E77" s="28">
        <v>39.9</v>
      </c>
      <c r="F77" s="26">
        <v>39.9</v>
      </c>
      <c r="G77" s="27" t="s">
        <v>20</v>
      </c>
      <c r="H77" s="22">
        <v>1</v>
      </c>
      <c r="I77" s="10" t="s">
        <v>20</v>
      </c>
      <c r="J77" s="27" t="s">
        <v>21</v>
      </c>
      <c r="K77" s="20"/>
      <c r="L77" s="28">
        <f>Tabelle1!$E77*(1-$N$3)</f>
        <v>39.9</v>
      </c>
      <c r="M77" s="26">
        <f>Tabelle1!$F77*(1-$N$3)</f>
        <v>39.9</v>
      </c>
      <c r="N77" s="32"/>
      <c r="O77" s="29"/>
    </row>
    <row r="78" spans="1:15" ht="15">
      <c r="A78" s="1">
        <v>9120037330404</v>
      </c>
      <c r="B78" s="77" t="s">
        <v>98</v>
      </c>
      <c r="C78" s="22" t="s">
        <v>223</v>
      </c>
      <c r="D78" s="22" t="s">
        <v>226</v>
      </c>
      <c r="E78" s="21">
        <v>49.9</v>
      </c>
      <c r="F78" s="21">
        <v>49.9</v>
      </c>
      <c r="G78" s="27" t="s">
        <v>20</v>
      </c>
      <c r="H78" s="22">
        <v>1</v>
      </c>
      <c r="I78" s="10" t="s">
        <v>20</v>
      </c>
      <c r="J78" s="27" t="s">
        <v>21</v>
      </c>
      <c r="K78" s="20"/>
      <c r="L78" s="21">
        <f>Tabelle1!$E78*(1-$N$3)</f>
        <v>49.9</v>
      </c>
      <c r="M78" s="31">
        <f>Tabelle1!$F78*(1-$N$3)</f>
        <v>49.9</v>
      </c>
      <c r="N78" s="32"/>
      <c r="O78" s="29"/>
    </row>
    <row r="79" spans="1:15" ht="15">
      <c r="A79" s="1">
        <v>9120037330084</v>
      </c>
      <c r="B79" s="77" t="s">
        <v>99</v>
      </c>
      <c r="C79" s="22" t="s">
        <v>222</v>
      </c>
      <c r="D79" s="22" t="s">
        <v>225</v>
      </c>
      <c r="E79" s="28">
        <v>12.5</v>
      </c>
      <c r="F79" s="26">
        <v>12.5</v>
      </c>
      <c r="G79" s="27" t="s">
        <v>20</v>
      </c>
      <c r="H79" s="22">
        <v>1</v>
      </c>
      <c r="I79" s="10" t="s">
        <v>20</v>
      </c>
      <c r="J79" s="27" t="s">
        <v>21</v>
      </c>
      <c r="K79" s="20"/>
      <c r="L79" s="28">
        <f>Tabelle1!$E79*(1-$N$3)</f>
        <v>12.5</v>
      </c>
      <c r="M79" s="26">
        <f>Tabelle1!$F79*(1-$N$3)</f>
        <v>12.5</v>
      </c>
      <c r="N79" s="32"/>
      <c r="O79" s="29"/>
    </row>
    <row r="80" spans="2:15" ht="15">
      <c r="B80" s="89" t="s">
        <v>112</v>
      </c>
      <c r="C80" s="22" t="s">
        <v>227</v>
      </c>
      <c r="D80" s="22" t="s">
        <v>100</v>
      </c>
      <c r="E80" s="21">
        <v>6.8355</v>
      </c>
      <c r="F80" s="21">
        <v>6.825</v>
      </c>
      <c r="G80" s="27" t="s">
        <v>20</v>
      </c>
      <c r="H80" s="22">
        <v>1</v>
      </c>
      <c r="I80" s="10" t="s">
        <v>20</v>
      </c>
      <c r="J80" s="27" t="s">
        <v>21</v>
      </c>
      <c r="K80" s="20"/>
      <c r="L80" s="21">
        <f>Tabelle1!$E80*(1-$N$3)</f>
        <v>6.8355</v>
      </c>
      <c r="M80" s="31">
        <f>Tabelle1!$F80*(1-$N$3)</f>
        <v>6.825</v>
      </c>
      <c r="N80" s="32"/>
      <c r="O80" s="29"/>
    </row>
    <row r="81" spans="2:15" ht="15">
      <c r="B81" s="89" t="s">
        <v>113</v>
      </c>
      <c r="C81" s="22" t="s">
        <v>228</v>
      </c>
      <c r="D81" s="22" t="s">
        <v>101</v>
      </c>
      <c r="E81" s="28">
        <v>4.0845</v>
      </c>
      <c r="F81" s="26">
        <v>4.053</v>
      </c>
      <c r="G81" s="27" t="s">
        <v>20</v>
      </c>
      <c r="H81" s="22">
        <v>1</v>
      </c>
      <c r="I81" s="10" t="s">
        <v>20</v>
      </c>
      <c r="J81" s="27" t="s">
        <v>21</v>
      </c>
      <c r="K81" s="20"/>
      <c r="L81" s="28">
        <f>Tabelle1!$E81*(1-$N$3)</f>
        <v>4.0845</v>
      </c>
      <c r="M81" s="26">
        <f>Tabelle1!$F81*(1-$N$3)</f>
        <v>4.053</v>
      </c>
      <c r="N81" s="32"/>
      <c r="O81" s="29"/>
    </row>
    <row r="82" spans="2:15" ht="15">
      <c r="B82" s="89" t="s">
        <v>114</v>
      </c>
      <c r="C82" s="22" t="s">
        <v>229</v>
      </c>
      <c r="D82" s="22" t="s">
        <v>102</v>
      </c>
      <c r="E82" s="21">
        <v>11.466000000000001</v>
      </c>
      <c r="F82" s="21">
        <v>11.4555</v>
      </c>
      <c r="G82" s="27" t="s">
        <v>20</v>
      </c>
      <c r="H82" s="22">
        <v>1</v>
      </c>
      <c r="I82" s="10" t="s">
        <v>20</v>
      </c>
      <c r="J82" s="27" t="s">
        <v>21</v>
      </c>
      <c r="K82" s="20"/>
      <c r="L82" s="21">
        <f>Tabelle1!$E82*(1-$N$3)</f>
        <v>11.466000000000001</v>
      </c>
      <c r="M82" s="31">
        <f>Tabelle1!$F82*(1-$N$3)</f>
        <v>11.4555</v>
      </c>
      <c r="N82" s="32"/>
      <c r="O82" s="29"/>
    </row>
    <row r="83" spans="2:15" ht="15">
      <c r="B83" s="89" t="s">
        <v>115</v>
      </c>
      <c r="C83" s="22" t="s">
        <v>230</v>
      </c>
      <c r="D83" s="22" t="s">
        <v>101</v>
      </c>
      <c r="E83" s="28">
        <v>8.715000000000002</v>
      </c>
      <c r="F83" s="26">
        <v>8.6835</v>
      </c>
      <c r="G83" s="27" t="s">
        <v>20</v>
      </c>
      <c r="H83" s="22">
        <v>1</v>
      </c>
      <c r="I83" s="10" t="s">
        <v>20</v>
      </c>
      <c r="J83" s="27" t="s">
        <v>21</v>
      </c>
      <c r="K83" s="20"/>
      <c r="L83" s="28">
        <f>Tabelle1!$E83*(1-$N$3)</f>
        <v>8.715000000000002</v>
      </c>
      <c r="M83" s="26">
        <f>Tabelle1!$F83*(1-$N$3)</f>
        <v>8.6835</v>
      </c>
      <c r="N83" s="32"/>
      <c r="O83" s="29"/>
    </row>
    <row r="84" spans="2:15" ht="15">
      <c r="B84" s="89" t="s">
        <v>103</v>
      </c>
      <c r="C84" s="22" t="s">
        <v>231</v>
      </c>
      <c r="D84" s="22" t="s">
        <v>104</v>
      </c>
      <c r="E84" s="21">
        <v>1.5</v>
      </c>
      <c r="F84" s="21">
        <v>1.5</v>
      </c>
      <c r="G84" s="27" t="s">
        <v>20</v>
      </c>
      <c r="H84" s="22">
        <v>1</v>
      </c>
      <c r="I84" s="10" t="s">
        <v>20</v>
      </c>
      <c r="J84" s="27" t="s">
        <v>21</v>
      </c>
      <c r="K84" s="20"/>
      <c r="L84" s="21">
        <f>Tabelle1!$E84*(1-$N$3)</f>
        <v>1.5</v>
      </c>
      <c r="M84" s="31">
        <f>Tabelle1!$F84*(1-$N$3)</f>
        <v>1.5</v>
      </c>
      <c r="N84" s="32"/>
      <c r="O84" s="29"/>
    </row>
    <row r="85" spans="1:15" s="13" customFormat="1" ht="15.75">
      <c r="A85" s="9"/>
      <c r="B85" s="89" t="s">
        <v>116</v>
      </c>
      <c r="C85" s="22" t="s">
        <v>232</v>
      </c>
      <c r="D85" s="22" t="s">
        <v>117</v>
      </c>
      <c r="E85" s="28">
        <v>7.497</v>
      </c>
      <c r="F85" s="26">
        <v>7.5</v>
      </c>
      <c r="G85" s="27" t="s">
        <v>20</v>
      </c>
      <c r="H85" s="22">
        <v>1</v>
      </c>
      <c r="I85" s="10" t="s">
        <v>20</v>
      </c>
      <c r="J85" s="27" t="s">
        <v>21</v>
      </c>
      <c r="K85" s="20"/>
      <c r="L85" s="28">
        <f>Tabelle1!$E85*(1-$N$3)</f>
        <v>7.497</v>
      </c>
      <c r="M85" s="26">
        <f>Tabelle1!$F85*(1-$N$3)</f>
        <v>7.5</v>
      </c>
      <c r="N85" s="32"/>
      <c r="O85" s="29"/>
    </row>
    <row r="86" spans="2:15" ht="15">
      <c r="B86" s="89" t="s">
        <v>118</v>
      </c>
      <c r="C86" s="22" t="s">
        <v>233</v>
      </c>
      <c r="D86" s="22" t="s">
        <v>119</v>
      </c>
      <c r="E86" s="21">
        <v>7.5</v>
      </c>
      <c r="F86" s="21">
        <v>7.5</v>
      </c>
      <c r="G86" s="27" t="s">
        <v>20</v>
      </c>
      <c r="H86" s="22">
        <v>1</v>
      </c>
      <c r="I86" s="10" t="s">
        <v>20</v>
      </c>
      <c r="J86" s="27" t="s">
        <v>21</v>
      </c>
      <c r="K86" s="20"/>
      <c r="L86" s="21">
        <f>Tabelle1!$E86*(1-$N$3)</f>
        <v>7.5</v>
      </c>
      <c r="M86" s="31">
        <f>Tabelle1!$F86*(1-$N$3)</f>
        <v>7.5</v>
      </c>
      <c r="N86" s="32"/>
      <c r="O86" s="29"/>
    </row>
    <row r="87" spans="2:15" ht="15">
      <c r="B87" s="89" t="s">
        <v>122</v>
      </c>
      <c r="C87" s="22" t="s">
        <v>234</v>
      </c>
      <c r="D87" s="22" t="s">
        <v>123</v>
      </c>
      <c r="E87" s="28">
        <v>9.9</v>
      </c>
      <c r="F87" s="26">
        <v>9.9</v>
      </c>
      <c r="G87" s="27"/>
      <c r="I87" s="10"/>
      <c r="J87" s="27"/>
      <c r="K87" s="34"/>
      <c r="L87" s="21">
        <f>Tabelle1!$E87*(1-$N$3)</f>
        <v>9.9</v>
      </c>
      <c r="M87" s="31">
        <f>Tabelle1!$F87*(1-$N$3)</f>
        <v>9.9</v>
      </c>
      <c r="N87" s="32"/>
      <c r="O87" s="29"/>
    </row>
    <row r="88" spans="2:15" ht="15">
      <c r="B88" s="89" t="s">
        <v>120</v>
      </c>
      <c r="C88" s="22" t="s">
        <v>235</v>
      </c>
      <c r="D88" s="22" t="s">
        <v>121</v>
      </c>
      <c r="E88" s="21">
        <v>9.9</v>
      </c>
      <c r="F88" s="21">
        <v>9.9</v>
      </c>
      <c r="G88" s="27" t="s">
        <v>20</v>
      </c>
      <c r="H88" s="22">
        <v>1</v>
      </c>
      <c r="I88" s="10" t="s">
        <v>20</v>
      </c>
      <c r="J88" s="27" t="s">
        <v>21</v>
      </c>
      <c r="K88" s="20"/>
      <c r="L88" s="28">
        <f>Tabelle1!$E88*(1-$N$3)</f>
        <v>9.9</v>
      </c>
      <c r="M88" s="26">
        <f>Tabelle1!$F88*(1-$N$3)</f>
        <v>9.9</v>
      </c>
      <c r="N88" s="32"/>
      <c r="O88" s="29"/>
    </row>
    <row r="89" spans="1:14" s="71" customFormat="1" ht="15.75">
      <c r="A89" s="58"/>
      <c r="B89" s="56" t="s">
        <v>251</v>
      </c>
      <c r="C89" s="59" t="s">
        <v>2</v>
      </c>
      <c r="D89" s="59" t="s">
        <v>3</v>
      </c>
      <c r="E89" s="60" t="s">
        <v>47</v>
      </c>
      <c r="F89" s="60" t="s">
        <v>48</v>
      </c>
      <c r="G89" s="61" t="s">
        <v>11</v>
      </c>
      <c r="H89" s="62" t="s">
        <v>12</v>
      </c>
      <c r="I89" s="63" t="s">
        <v>13</v>
      </c>
      <c r="J89" s="61" t="s">
        <v>14</v>
      </c>
      <c r="K89" s="75" t="s">
        <v>15</v>
      </c>
      <c r="L89" s="65" t="s">
        <v>16</v>
      </c>
      <c r="M89" s="65" t="s">
        <v>49</v>
      </c>
      <c r="N89" s="70"/>
    </row>
    <row r="90" spans="2:15" ht="15">
      <c r="B90" s="77" t="s">
        <v>105</v>
      </c>
      <c r="C90" s="22" t="s">
        <v>236</v>
      </c>
      <c r="D90" s="22" t="s">
        <v>238</v>
      </c>
      <c r="E90" s="28">
        <v>13.5</v>
      </c>
      <c r="F90" s="26">
        <v>12.5</v>
      </c>
      <c r="G90" s="27" t="s">
        <v>20</v>
      </c>
      <c r="H90" s="22">
        <v>1</v>
      </c>
      <c r="I90" s="10" t="s">
        <v>20</v>
      </c>
      <c r="J90" s="27" t="s">
        <v>21</v>
      </c>
      <c r="K90" s="20"/>
      <c r="L90" s="28">
        <f>Tabelle1!$E90*(1-$N$3)</f>
        <v>13.5</v>
      </c>
      <c r="M90" s="26">
        <f>Tabelle1!$F90*(1-$N$3)</f>
        <v>12.5</v>
      </c>
      <c r="N90" s="32"/>
      <c r="O90" s="33"/>
    </row>
    <row r="91" spans="2:15" ht="15">
      <c r="B91" s="77" t="s">
        <v>106</v>
      </c>
      <c r="C91" s="22" t="s">
        <v>237</v>
      </c>
      <c r="D91" s="22" t="s">
        <v>243</v>
      </c>
      <c r="E91" s="21">
        <v>7.5</v>
      </c>
      <c r="F91" s="21">
        <v>6.5</v>
      </c>
      <c r="G91" s="27" t="s">
        <v>20</v>
      </c>
      <c r="H91" s="22">
        <v>1</v>
      </c>
      <c r="I91" s="10" t="s">
        <v>20</v>
      </c>
      <c r="J91" s="27" t="s">
        <v>21</v>
      </c>
      <c r="K91" s="20"/>
      <c r="L91" s="21">
        <f>Tabelle1!$E91*(1-$N$3)</f>
        <v>7.5</v>
      </c>
      <c r="M91" s="31">
        <f>Tabelle1!$F91*(1-$N$3)</f>
        <v>6.5</v>
      </c>
      <c r="N91" s="32"/>
      <c r="O91" s="33"/>
    </row>
    <row r="92" spans="2:15" ht="15">
      <c r="B92" s="77" t="s">
        <v>107</v>
      </c>
      <c r="C92" s="22" t="s">
        <v>236</v>
      </c>
      <c r="D92" s="22" t="s">
        <v>239</v>
      </c>
      <c r="E92" s="28">
        <v>32.9</v>
      </c>
      <c r="F92" s="26">
        <v>29.8</v>
      </c>
      <c r="G92" s="27" t="s">
        <v>20</v>
      </c>
      <c r="H92" s="22">
        <v>40</v>
      </c>
      <c r="I92" s="10" t="s">
        <v>20</v>
      </c>
      <c r="J92" s="27" t="s">
        <v>21</v>
      </c>
      <c r="K92" s="20"/>
      <c r="L92" s="28">
        <f>Tabelle1!$E92*(1-$N$3)</f>
        <v>32.9</v>
      </c>
      <c r="M92" s="26">
        <f>Tabelle1!$F92*(1-$N$3)</f>
        <v>29.8</v>
      </c>
      <c r="N92" s="32"/>
      <c r="O92" s="33"/>
    </row>
    <row r="93" spans="2:15" ht="15">
      <c r="B93" s="77" t="s">
        <v>108</v>
      </c>
      <c r="C93" s="22" t="s">
        <v>236</v>
      </c>
      <c r="D93" s="22" t="s">
        <v>240</v>
      </c>
      <c r="E93" s="21">
        <v>5.5</v>
      </c>
      <c r="F93" s="21">
        <v>4.9</v>
      </c>
      <c r="G93" s="27" t="s">
        <v>20</v>
      </c>
      <c r="H93" s="22">
        <v>1</v>
      </c>
      <c r="I93" s="10" t="s">
        <v>20</v>
      </c>
      <c r="J93" s="27" t="s">
        <v>21</v>
      </c>
      <c r="K93" s="20"/>
      <c r="L93" s="21">
        <f>Tabelle1!$E93*(1-$N$3)</f>
        <v>5.5</v>
      </c>
      <c r="M93" s="31">
        <f>Tabelle1!$F93*(1-$N$3)</f>
        <v>4.9</v>
      </c>
      <c r="N93" s="32"/>
      <c r="O93" s="33"/>
    </row>
    <row r="94" spans="2:15" ht="15">
      <c r="B94" s="77" t="s">
        <v>109</v>
      </c>
      <c r="C94" s="22" t="s">
        <v>242</v>
      </c>
      <c r="D94" s="22" t="s">
        <v>243</v>
      </c>
      <c r="E94" s="28">
        <v>22.5</v>
      </c>
      <c r="F94" s="26">
        <v>19.9</v>
      </c>
      <c r="G94" s="27" t="s">
        <v>20</v>
      </c>
      <c r="H94" s="22">
        <v>50</v>
      </c>
      <c r="I94" s="10" t="s">
        <v>20</v>
      </c>
      <c r="J94" s="27" t="s">
        <v>21</v>
      </c>
      <c r="K94" s="20"/>
      <c r="L94" s="28">
        <f>Tabelle1!$E94*(1-$N$3)</f>
        <v>22.5</v>
      </c>
      <c r="M94" s="26">
        <f>Tabelle1!$F94*(1-$N$3)</f>
        <v>19.9</v>
      </c>
      <c r="N94" s="32"/>
      <c r="O94" s="33"/>
    </row>
    <row r="95" spans="2:15" ht="15">
      <c r="B95" s="77" t="s">
        <v>110</v>
      </c>
      <c r="C95" s="22" t="s">
        <v>236</v>
      </c>
      <c r="D95" s="22" t="s">
        <v>241</v>
      </c>
      <c r="E95" s="21">
        <v>11.9</v>
      </c>
      <c r="F95" s="21">
        <v>10.8</v>
      </c>
      <c r="G95" s="27" t="s">
        <v>20</v>
      </c>
      <c r="H95" s="22">
        <v>100</v>
      </c>
      <c r="I95" s="10" t="s">
        <v>20</v>
      </c>
      <c r="J95" s="27" t="s">
        <v>21</v>
      </c>
      <c r="K95" s="20"/>
      <c r="L95" s="21">
        <f>Tabelle1!$E95*(1-$N$3)</f>
        <v>11.9</v>
      </c>
      <c r="M95" s="31">
        <f>Tabelle1!$F95*(1-$N$3)</f>
        <v>10.8</v>
      </c>
      <c r="N95" s="32"/>
      <c r="O95" s="33"/>
    </row>
    <row r="98" ht="15">
      <c r="A98" s="1" t="s">
        <v>111</v>
      </c>
    </row>
  </sheetData>
  <sheetProtection/>
  <mergeCells count="2">
    <mergeCell ref="E1:J1"/>
    <mergeCell ref="H3:I3"/>
  </mergeCells>
  <hyperlinks>
    <hyperlink ref="B5" r:id="rId1" display="PAN PSD140TR"/>
    <hyperlink ref="B6" r:id="rId2" display="PAN PSD190TR"/>
    <hyperlink ref="B7" r:id="rId3" display="PAN PSD150"/>
    <hyperlink ref="B8" r:id="rId4" display="PAN PSD190"/>
    <hyperlink ref="B11" r:id="rId5" display="PAN MAGNETFINDER"/>
    <hyperlink ref="B9" r:id="rId6" display="PAN 2000"/>
    <hyperlink ref="B12" r:id="rId7" display="PAN Volttester 400"/>
    <hyperlink ref="B13" r:id="rId8" display="PAN Volttester 400 FI"/>
    <hyperlink ref="B14" r:id="rId9" display="PAN MV-690A"/>
    <hyperlink ref="B15" r:id="rId10" display="PAN MV-690B"/>
    <hyperlink ref="B22" r:id="rId11" display="PAN Multistift"/>
    <hyperlink ref="B21" r:id="rId12" display="PAN 118"/>
    <hyperlink ref="B27" r:id="rId13" display="PAN 187LCR"/>
    <hyperlink ref="B29" r:id="rId14" display="PAN 189 USB"/>
    <hyperlink ref="B30" r:id="rId15" display="PAN OSCIMETER"/>
    <hyperlink ref="B32" r:id="rId16" display="PAN LAN1"/>
    <hyperlink ref="B33" r:id="rId17" display="PAN KABELFINDER"/>
    <hyperlink ref="B35" r:id="rId18" display="PAN 120"/>
    <hyperlink ref="B36" r:id="rId19" display="PAN 124"/>
    <hyperlink ref="B37" r:id="rId20" display="PAN 127"/>
    <hyperlink ref="B38" r:id="rId21" display="PAN 149"/>
    <hyperlink ref="B43" r:id="rId22" display="PAN ADP400A"/>
    <hyperlink ref="B44" r:id="rId23" display="PAN Leckstromzange"/>
    <hyperlink ref="B48" r:id="rId24" display="PAN 180 CB-A+G"/>
    <hyperlink ref="B50" r:id="rId25" display="PAN Stromkreisfinder"/>
    <hyperlink ref="B51" r:id="rId26" display="PAN 5500"/>
    <hyperlink ref="B61" r:id="rId27" display="PAN Multicar"/>
    <hyperlink ref="B62" r:id="rId28" display="PAN Multicar - IR"/>
    <hyperlink ref="B52" r:id="rId29" display="PAN Leitungsfinder"/>
    <hyperlink ref="B55" r:id="rId30" display="PAN Multitacho"/>
    <hyperlink ref="B56" r:id="rId31" display="PAN Luxmeter"/>
    <hyperlink ref="B57" r:id="rId32" display="PAN IR-T260F"/>
    <hyperlink ref="B58" r:id="rId33" display="PAN IR-T380"/>
    <hyperlink ref="B59" r:id="rId34" display="PAN IR-T650"/>
    <hyperlink ref="B65" r:id="rId35" display="PAN Aircontrol"/>
    <hyperlink ref="B77" r:id="rId36" display="PAN Tauchfühler (TP-01)"/>
    <hyperlink ref="B78" r:id="rId37" display="PAN Flächenfühler (TP-04)"/>
    <hyperlink ref="B79" r:id="rId38" display="PAN Punktfühler (TP-03)"/>
    <hyperlink ref="B90" r:id="rId39" display="PAN AD-01"/>
    <hyperlink ref="B91" r:id="rId40" display="PAN AD-10"/>
    <hyperlink ref="B92" r:id="rId41" display="PAN GL-36"/>
    <hyperlink ref="B93" r:id="rId42" display="PAN KH-102"/>
    <hyperlink ref="B94" r:id="rId43" display="PAN KS-350"/>
    <hyperlink ref="B95" r:id="rId44" display="PAN SD-12F (KH 204)"/>
    <hyperlink ref="B18" r:id="rId45" display="PAN Minimeter"/>
    <hyperlink ref="B17" r:id="rId46" display="PAN Micrometer"/>
    <hyperlink ref="B19" r:id="rId47" display="PAN Profimeter"/>
    <hyperlink ref="E1:J1" r:id="rId48" display="http://www.krystufek.at/"/>
    <hyperlink ref="B26" r:id="rId49" display="PAN 186"/>
    <hyperlink ref="B24" r:id="rId50" display="PAN 184"/>
    <hyperlink ref="B28" r:id="rId51" display="PAN 188"/>
    <hyperlink ref="B25" r:id="rId52" display="PAN 185"/>
    <hyperlink ref="B10" r:id="rId53" display="PAN VOLTFINDER"/>
    <hyperlink ref="B42" r:id="rId54" display="PAN 3000A+"/>
    <hyperlink ref="B40" r:id="rId55" display="PAN 600AD+"/>
    <hyperlink ref="B41" r:id="rId56" display="PAN 1000AD"/>
    <hyperlink ref="B39" r:id="rId57" display="PAN 200A+"/>
    <hyperlink ref="B60" r:id="rId58" display="PAN IR-T800+"/>
    <hyperlink ref="B67" r:id="rId59" display="PAN Schukotest FI "/>
    <hyperlink ref="B46" r:id="rId60" display="PAN SSP8030"/>
    <hyperlink ref="B54" r:id="rId61" display="PAN KLM 2000"/>
    <hyperlink ref="B20" r:id="rId62" display="PAN 111"/>
    <hyperlink ref="B69" r:id="rId63" display="PAN PK1"/>
    <hyperlink ref="B70" r:id="rId64" display="PAN PK2"/>
    <hyperlink ref="B71" r:id="rId65" display="PAN PK2F"/>
    <hyperlink ref="B72" r:id="rId66" display="PAN PK3"/>
    <hyperlink ref="B73" r:id="rId67" display="PAN KK15"/>
    <hyperlink ref="B74" r:id="rId68" display="PAN PK33"/>
    <hyperlink ref="B53" r:id="rId69" display="PAN CLM33"/>
    <hyperlink ref="B49" r:id="rId70" display="PAN Leitungssucher"/>
    <hyperlink ref="B63" r:id="rId71" display="PAN Feuchtemesser"/>
  </hyperlink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3" r:id="rId82"/>
  <drawing r:id="rId81"/>
  <tableParts>
    <tablePart r:id="rId79"/>
    <tablePart r:id="rId73"/>
    <tablePart r:id="rId76"/>
    <tablePart r:id="rId75"/>
    <tablePart r:id="rId80"/>
    <tablePart r:id="rId74"/>
    <tablePart r:id="rId72"/>
    <tablePart r:id="rId78"/>
    <tablePart r:id="rId7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Krystufek</dc:creator>
  <cp:keywords/>
  <dc:description/>
  <cp:lastModifiedBy>Sabrina Eder</cp:lastModifiedBy>
  <cp:lastPrinted>2018-06-14T13:56:00Z</cp:lastPrinted>
  <dcterms:created xsi:type="dcterms:W3CDTF">2017-11-08T22:47:32Z</dcterms:created>
  <dcterms:modified xsi:type="dcterms:W3CDTF">2018-06-18T11:30:16Z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